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5160" yWindow="-16320" windowWidth="15600" windowHeight="11760" tabRatio="596" firstSheet="2" activeTab="3"/>
  </bookViews>
  <sheets>
    <sheet name="Objetivos" sheetId="16" state="hidden" r:id="rId1"/>
    <sheet name="Tablas" sheetId="2" state="hidden" r:id="rId2"/>
    <sheet name="PAAC 2019" sheetId="50" r:id="rId3"/>
    <sheet name="PLAN DE ACCIÓN" sheetId="37" r:id="rId4"/>
    <sheet name="PIGA" sheetId="49" r:id="rId5"/>
    <sheet name="P. SGSST" sheetId="38" r:id="rId6"/>
    <sheet name="P. CAPACITACIÓN" sheetId="44" r:id="rId7"/>
    <sheet name="P. INTEGRIDAD" sheetId="42" r:id="rId8"/>
    <sheet name="P.BIENESTAR" sheetId="41" r:id="rId9"/>
    <sheet name="P. INCENTIVOS Y CONT" sheetId="45" r:id="rId10"/>
    <sheet name="PETIC" sheetId="46" r:id="rId11"/>
    <sheet name="P. RIESGOS Y SEGUR INFO" sheetId="47" r:id="rId12"/>
    <sheet name="P. SEGUR Y PRIVACIDAD INFO" sheetId="48" r:id="rId13"/>
    <sheet name="Seguimiento  Corte Abril" sheetId="39" r:id="rId14"/>
  </sheets>
  <definedNames>
    <definedName name="_xlnm._FilterDatabase" localSheetId="2" hidden="1">'PAAC 2019'!$A$6:$V$44</definedName>
    <definedName name="_xlnm._FilterDatabase" localSheetId="3" hidden="1">'PLAN DE ACCIÓN'!$A$4:$G$93</definedName>
    <definedName name="_xlnm.Print_Area" localSheetId="8">P.BIENESTAR!$A$1:$E$15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A7" i="38"/>
  <c r="BA6"/>
  <c r="I16" i="44"/>
  <c r="I14"/>
  <c r="I13"/>
  <c r="Q68" i="37"/>
  <c r="U68" s="1"/>
  <c r="U40"/>
  <c r="U27" l="1"/>
  <c r="BG6" i="49"/>
  <c r="BG14" l="1"/>
  <c r="H6" i="44"/>
  <c r="H4" l="1"/>
  <c r="F24" i="39" l="1"/>
  <c r="F4"/>
  <c r="F32" l="1"/>
  <c r="F30"/>
  <c r="F26"/>
  <c r="F22"/>
  <c r="F18"/>
  <c r="F16"/>
  <c r="F11"/>
  <c r="F9"/>
  <c r="F7"/>
</calcChain>
</file>

<file path=xl/sharedStrings.xml><?xml version="1.0" encoding="utf-8"?>
<sst xmlns="http://schemas.openxmlformats.org/spreadsheetml/2006/main" count="1880" uniqueCount="1032">
  <si>
    <t>Responsable</t>
  </si>
  <si>
    <t>FINANCIERA</t>
  </si>
  <si>
    <t>TALENTO HUMANO</t>
  </si>
  <si>
    <t>RECURSOS FÍSICOS</t>
  </si>
  <si>
    <t>SISTEMAS</t>
  </si>
  <si>
    <t>JURÍDICA</t>
  </si>
  <si>
    <t>PLANEACIÓN</t>
  </si>
  <si>
    <t>ATENCIÓN AL CLIENTE</t>
  </si>
  <si>
    <t>CONTROL INTERNO</t>
  </si>
  <si>
    <t>COMUNICACIONES Y MERCADEO</t>
  </si>
  <si>
    <t>APUESTAS Y CONTROL DE JUEGO</t>
  </si>
  <si>
    <t>LOTERIAS</t>
  </si>
  <si>
    <t>Objetivo</t>
  </si>
  <si>
    <t>TODAS LAS ÁREAS</t>
  </si>
  <si>
    <t>Mensual</t>
  </si>
  <si>
    <t>Trimestral</t>
  </si>
  <si>
    <t>Mapa de riesgos anticorrupción</t>
  </si>
  <si>
    <t>Código de Integridad</t>
  </si>
  <si>
    <t>Unidad de Talento Humano</t>
  </si>
  <si>
    <t>Atención al Cliente</t>
  </si>
  <si>
    <t xml:space="preserve">Sistema Integral de Prevención y Control de Lavado de Activos y Financiación del Terrorismo – SIPLAFT </t>
  </si>
  <si>
    <t>Componente 1: Gestión del Riesgo de Corrupción - Mapa de Riegos de Corrupción</t>
  </si>
  <si>
    <t>Subcomponente/procesos</t>
  </si>
  <si>
    <t>Meta o producto</t>
  </si>
  <si>
    <t>Indicador</t>
  </si>
  <si>
    <t>Fecha 
programada</t>
  </si>
  <si>
    <t xml:space="preserve">Subcomponente 1
 Política de Administración de Riesgos
</t>
  </si>
  <si>
    <t>Planeación Publica:Sistemas</t>
  </si>
  <si>
    <t xml:space="preserve">Subcomponente 2 Construcción del Mapa de Riesgos de Corrupción
</t>
  </si>
  <si>
    <t xml:space="preserve">Subcomponente 3 Consulta y divulgación
</t>
  </si>
  <si>
    <t xml:space="preserve">Subcomponente 4 Monitoreo y revisión
</t>
  </si>
  <si>
    <t xml:space="preserve">Subcomponente 5 Seguimiento
</t>
  </si>
  <si>
    <t xml:space="preserve">Informe de Seguimiento </t>
  </si>
  <si>
    <t>Componente 2: Racionalización de trámites</t>
  </si>
  <si>
    <t>Componente 3: Rendición de cuentas</t>
  </si>
  <si>
    <t xml:space="preserve">Subcomponente 1 Información de calidad y en lenguaje comprensible
</t>
  </si>
  <si>
    <t xml:space="preserve">Subcomponente 2.
 Diálogo de doble vía con la ciudadanía y sus organizaciones
</t>
  </si>
  <si>
    <t xml:space="preserve">Subcomponente 3.
 Incentivos para motivar la cultura de la rendición y petición de cuentas
</t>
  </si>
  <si>
    <t xml:space="preserve">Subcomponente 4.
 Evaluación y retroalimentación a la gestión institucional
</t>
  </si>
  <si>
    <t xml:space="preserve">Evaluación del proceso de rendición de cuentas </t>
  </si>
  <si>
    <t xml:space="preserve">Hacer un informe de evaluación del proceso de rendición de cuentas </t>
  </si>
  <si>
    <t>Componente 4: Servicio al Ciudadano - Mecanismos para mejorar la atención al ciudadano</t>
  </si>
  <si>
    <t xml:space="preserve">Subcomponente 1 
Estructura administrativa y
Direccionamiento estratégico 
</t>
  </si>
  <si>
    <t xml:space="preserve">Subcomponente 2
Fortalecimiento de los canales de
atención
</t>
  </si>
  <si>
    <t xml:space="preserve">Subcomponente 3.
Talento humano
</t>
  </si>
  <si>
    <t>Subcomponente 4.
 Normativo y procedimental</t>
  </si>
  <si>
    <t>Subcomponente 5 Relacionamiento con el ciudadano</t>
  </si>
  <si>
    <t>Componente 5: Transparencia y Acceso a la Información - Mecanismos para la transparencia y acceso a la información</t>
  </si>
  <si>
    <t xml:space="preserve">Subcomponente 1 
Lineamientos de Transparencia Activa
</t>
  </si>
  <si>
    <t>Subcomponente 2
Lineamientos de Transparencia Pasiva</t>
  </si>
  <si>
    <t xml:space="preserve">Subcomponente 3.
Elaboración los Instrumentos de
Gestión de la Información
</t>
  </si>
  <si>
    <t xml:space="preserve">Subcomponente 4.
 Criterio diferencial de accesibilidad </t>
  </si>
  <si>
    <t xml:space="preserve">Subcomponente 5 
Monitoreo del Acceso a la Información
Pública
</t>
  </si>
  <si>
    <t xml:space="preserve">Componente 6: Iniciativas adicionales  </t>
  </si>
  <si>
    <t>Revisión y ajuste de la política de administración de riesgos.</t>
  </si>
  <si>
    <t>La política de administración de riesgos.</t>
  </si>
  <si>
    <t>Política de administración de riesgos anticorrupción elaborada y aprobada. (política aprobada/política presentada)</t>
  </si>
  <si>
    <t>Gerencia, Planeación, líderes de procesos y CICCI.</t>
  </si>
  <si>
    <t>Enero 31 de 2019.</t>
  </si>
  <si>
    <t>Identificar y valorar los riesgos de corrupción de los procesos.</t>
  </si>
  <si>
    <t>Mapa de riesgos anticorrupción, elaborado y aprobado, con su respectiva valoración . (Mapa de riesgos aprobado/Mapa de riesgos presentado)</t>
  </si>
  <si>
    <t xml:space="preserve">Publicación de la política y del mapa de riesgos anticorrupción de la entidad en la página web </t>
  </si>
  <si>
    <t xml:space="preserve">Publicación de la política y  el mapa de riesgos anticorrupción en la página web </t>
  </si>
  <si>
    <t>Publicación de la Política de Riesgos y del  mapa de riesgos anticorrupción en la página web.  (SI o NO)</t>
  </si>
  <si>
    <t xml:space="preserve">Realizar monitoreos periódicos al mapa de riesgos anticorrupción  y definir los ajustes a que haya lugar. </t>
  </si>
  <si>
    <t>Mapa de riesgos anticorrupción revisado y ajustado.</t>
  </si>
  <si>
    <t>Líderes de procesos.</t>
  </si>
  <si>
    <t>Revisión y monitoreo realizados / Revisión y monitoreo programados</t>
  </si>
  <si>
    <t>De acuerdo con los riesgos identificados.</t>
  </si>
  <si>
    <t>Realizar seguimiento al mapa de riesgos anticorrupción de la entidad</t>
  </si>
  <si>
    <t>Informes presentados y publicados / Informes programados.</t>
  </si>
  <si>
    <t>Oficina de Control Interno y CICCI.</t>
  </si>
  <si>
    <t>Identificación, priorización, racionalización e interoperabilidad</t>
  </si>
  <si>
    <t>Analísis de la actividad comercial y administrativa de la Lotería, e identificación y clasificación de posibles nuevos trámites y OPAS, para su racionalización y/o registro.</t>
  </si>
  <si>
    <t>Informe de resultados sobre los trámites.</t>
  </si>
  <si>
    <t>Priorizar contenidos de información y definir lenguaje  de acuerdo a la caracterización de las partes interesadas.</t>
  </si>
  <si>
    <t>abril de 2019</t>
  </si>
  <si>
    <t>Líderes de procesos y profesional de planeación.</t>
  </si>
  <si>
    <t xml:space="preserve">Documentar los ejercicios de encuentro con Loteros y  otras partes interesadas (distribuidores) y las audiencias de rendición de cuentas,  dejando evidencia de los temas tratados así como preguntas y respuesta a las inquietudes planteadas.
</t>
  </si>
  <si>
    <t>Encuentros con loteros y otras partes interesadas y audiencia de rendición de cuentas con difernetes grupo de interés.</t>
  </si>
  <si>
    <t>No. Encuentros realizados / No. Encuentros programados.
No. Audiencias realizadas / No. Audicenias programadas.</t>
  </si>
  <si>
    <t xml:space="preserve">Realizar actividades orientadas a propiciar el dialógo y la interelelación de los ciudadanos con la entidad. </t>
  </si>
  <si>
    <t xml:space="preserve">Encuesta, invitación, chat, redes sociales, entre otras.  </t>
  </si>
  <si>
    <t>Actividades realizadas / Actividades programadas.</t>
  </si>
  <si>
    <t>Informe presentado.</t>
  </si>
  <si>
    <t>Acto administrativo que modifique la estructura organizacional de la Lotería de Bogotá.</t>
  </si>
  <si>
    <t>Acto Administrativo expedido.</t>
  </si>
  <si>
    <t>Gerencia - Secretaría General - Comité Institucional de Gestión y Desempeño.</t>
  </si>
  <si>
    <t xml:space="preserve">Gestionar ante el Centro de Relevo convenios, con el fin de garantizar la accesibilidad de las personas sordas a los servicios de la entidad y cualificar a los servidores en su uso.
</t>
  </si>
  <si>
    <t>Ajustes en la página web, que permiten el aceso de personas sordas a los servicios de la entidad.</t>
  </si>
  <si>
    <t>Agosto de 2019</t>
  </si>
  <si>
    <t>Actualizar y socializar la CARTA DE TRATO DIGNO
A LA CIUDADANÍA.</t>
  </si>
  <si>
    <t>Información de la página web actualizada.</t>
  </si>
  <si>
    <t>Página web ajustada.</t>
  </si>
  <si>
    <t>Página web actualizada.</t>
  </si>
  <si>
    <t>CARTA DE TRATO DIGNO
A LA CIUDADANÍA ajustada.</t>
  </si>
  <si>
    <t>Documento ajustado.</t>
  </si>
  <si>
    <t>Atención al Cliente - Gerencia.</t>
  </si>
  <si>
    <t>01/02/2019.</t>
  </si>
  <si>
    <t>Hacer seguimiento a los indicadores relacionados con la la atención al ciudadano (oportunidad en la atención de las PQRS, atención de llamadas, nivel de satisfacción del ciudadano).</t>
  </si>
  <si>
    <t>Atención al Cliente- Planeación.</t>
  </si>
  <si>
    <t>Mensual.</t>
  </si>
  <si>
    <t>Reporte e Informe de indicadores relacionados con Atención al  Cliente.</t>
  </si>
  <si>
    <t>Fortalecer las competencias de los servidores públicos.</t>
  </si>
  <si>
    <t xml:space="preserve"> Capacitación a funcionarios encargados de Atención al Cliente en aspectos relacionados con: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</si>
  <si>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Capacitaciones realizadas / capacitaciones programadas.</t>
  </si>
  <si>
    <t>Unidad de Talento Humano- Atención Al Cliente.</t>
  </si>
  <si>
    <t>Socializar a todos los funcionarios de la Entidad en procesos de atención al cliente y cultura del servicio</t>
  </si>
  <si>
    <t>Socializaciones realizadas / Socializaciones programadas.</t>
  </si>
  <si>
    <t>Actualizar el procedimiento de atención de PQRS</t>
  </si>
  <si>
    <t>Procedimiento.</t>
  </si>
  <si>
    <t>Procedimiento actualizado.</t>
  </si>
  <si>
    <t>Febrero 2019.</t>
  </si>
  <si>
    <t>Política de Atención al Cliente actualizada y socializada..</t>
  </si>
  <si>
    <t xml:space="preserve">
Definir contenidos y lenguaje para los grupos de interés.</t>
  </si>
  <si>
    <t xml:space="preserve">
Documento sobre contenido en el ejercicio de rendición de cuentas y lenguaje para cada grupo.</t>
  </si>
  <si>
    <t>Documento caracterización de partes interesadas.</t>
  </si>
  <si>
    <t>Planeación - Líderes de Procesos.</t>
  </si>
  <si>
    <t>Informe de satisfacción del cliente.</t>
  </si>
  <si>
    <t>Responder oportunamente todas las PQRS radicadas en la entidad.</t>
  </si>
  <si>
    <t>Respuesta oportuna y de fondo a las solicitudes.</t>
  </si>
  <si>
    <t>Solicitudes respondidas en término y de fondo / solciitudes radicadas.</t>
  </si>
  <si>
    <t>Líderes  de los procesos - Atención al cliente.</t>
  </si>
  <si>
    <t xml:space="preserve">Actualizar el inventario de activos de información, el esquema de publicación y el índice de  Información Clasificada y Reservada. </t>
  </si>
  <si>
    <t>Documentos actualizados.</t>
  </si>
  <si>
    <t>Sistemas - Subgerencia General</t>
  </si>
  <si>
    <t>Nota publicada.</t>
  </si>
  <si>
    <t>Informe mensual de PQRS.</t>
  </si>
  <si>
    <t>Informes relizados / informes programados</t>
  </si>
  <si>
    <t>Mensual (Atención al Cliente)- Trimestral (OCI)</t>
  </si>
  <si>
    <t>Socializar y sensibillización del Código de Integridad</t>
  </si>
  <si>
    <t>Evidencias de actividades de socialización y sensibilización.</t>
  </si>
  <si>
    <t>Evidencias de las actividades adelantadas.</t>
  </si>
  <si>
    <t>Semestrales.</t>
  </si>
  <si>
    <t>Fecha de Publicación: Enero 31 de 2019</t>
  </si>
  <si>
    <t xml:space="preserve">PRIMER TRIMESTRE </t>
  </si>
  <si>
    <t>SEGUIMIENTO POR RESPONSABLES</t>
  </si>
  <si>
    <t>SEGUIMIENTO POR PLANEACIÓN</t>
  </si>
  <si>
    <t>SEGUIMIENTO POR CONTROL INTERNO</t>
  </si>
  <si>
    <t xml:space="preserve">SEGUNDO TRIMESTRE </t>
  </si>
  <si>
    <t xml:space="preserve">TERCER TRIMESTRE </t>
  </si>
  <si>
    <t xml:space="preserve">CUARTO TRIMESTRE </t>
  </si>
  <si>
    <t>SEGUIMIENTOS</t>
  </si>
  <si>
    <t>junio 2019.</t>
  </si>
  <si>
    <t>Permitir el acceso en video de los resultado de cada sorteo de la Lotería de Bogotá</t>
  </si>
  <si>
    <t>videos publicados / sorteos realizados</t>
  </si>
  <si>
    <t xml:space="preserve">Video de los sorteos de la Lotería de Bogotá. </t>
  </si>
  <si>
    <t>Comunicaciones y Mercadeo - Subgerencia General</t>
  </si>
  <si>
    <t>Semanal.</t>
  </si>
  <si>
    <t>Marzo de 2019.</t>
  </si>
  <si>
    <t>No.</t>
  </si>
  <si>
    <t>Actividad</t>
  </si>
  <si>
    <t>Entregable / Producto</t>
  </si>
  <si>
    <t>Área</t>
  </si>
  <si>
    <t>Áreas de Apoyo</t>
  </si>
  <si>
    <t>Funcionario / Colaborador</t>
  </si>
  <si>
    <t>Realizar seguimiento, análisis y medición al proceso de recaudo en la Lotería con el fin de determinar el nivel o estado mensual de la cartera.</t>
  </si>
  <si>
    <t>Informe de seguimiento mensual al recaudo y cartera</t>
  </si>
  <si>
    <t>NA</t>
  </si>
  <si>
    <t>Realizar seguimiento, análisis y medición a la ejecución de gastos en la Lotería con el fin de determinar los niveles de cumplimiento en la proyección.</t>
  </si>
  <si>
    <t>Informe mensual de ejecución de gastos</t>
  </si>
  <si>
    <t>Realizar seguimiento, análisis y medición a los ingresos y giros efectuados en la Lotería con el fin de determinar los niveles de cumplimiento en la proyección.</t>
  </si>
  <si>
    <t>Informe mensual de seguimiento</t>
  </si>
  <si>
    <t>Construir y/o renovar los CDT's efectuando ejercicios de consulta de tasas de interés de CDT a 90 días en la semana de vencimiento o constitución del título, que asegure los mejores rendimientos de los recursos disponibles para inversión.</t>
  </si>
  <si>
    <t>Identificar, actualizar y programar las estrategias y acciones para mejorar el desempeño de la gestión ambiental en la Lotería</t>
  </si>
  <si>
    <t>Plan de tratamiento ambiental</t>
  </si>
  <si>
    <t>Material de presentación
Listas de asistencia</t>
  </si>
  <si>
    <t>TRD aprobadas.</t>
  </si>
  <si>
    <t>Programa de Gestión Documental</t>
  </si>
  <si>
    <t>PINAR</t>
  </si>
  <si>
    <t>Realizar visitas de Inspección a puntos de venta de acuerdo al cronograma aprobado.</t>
  </si>
  <si>
    <t>Informe de inspección</t>
  </si>
  <si>
    <t>APUESTAS Y CONTROL DE JUEGOS</t>
  </si>
  <si>
    <t>Informe de fiscalización</t>
  </si>
  <si>
    <t>Procedimiento rediseñado apoyado en una infraestructura tecnológica.</t>
  </si>
  <si>
    <t>LOTERÍAS</t>
  </si>
  <si>
    <t>Realizar verificación del nivel de confianza de las ventas realizadas y reportadas por el concesionario en la Declaración de Derechos de Explotación.</t>
  </si>
  <si>
    <t>Informe bimestrales de verificación del juego en línea</t>
  </si>
  <si>
    <t>Bimestral</t>
  </si>
  <si>
    <t>Informe de auditoría</t>
  </si>
  <si>
    <t>Semestral</t>
  </si>
  <si>
    <t>SUBGERENCIA GENERAL</t>
  </si>
  <si>
    <t>Capacitar en normatividad de juegos de suerte y azar a mínimo a 200 funcionarios competentes: fiscalía, policía, Secretaría de Gobierno de la Gobernación de Cundinamarca y Alcaldía Mayor de Bogotá, en coordinación con el Concesionario.</t>
  </si>
  <si>
    <t>Registro de asistencia</t>
  </si>
  <si>
    <t xml:space="preserve">SUBGERENCIA GENERAL
LOTERIAS </t>
  </si>
  <si>
    <t>Registro de  activaciones de BTL, Soportes campañas.</t>
  </si>
  <si>
    <t xml:space="preserve">Análisis mensual de las ventas de lotería frente a las estrategias implementadas de acuerdo al plan estratégico aprobado. </t>
  </si>
  <si>
    <t>Informe de seguimiento mensual.</t>
  </si>
  <si>
    <t>Elaborar un estudio de factibilidad para proyecto de lotería instantánea</t>
  </si>
  <si>
    <t>Estudio de factibilidad</t>
  </si>
  <si>
    <t>Informe de resultados incluyendo: producto diseñado, presupuesto comprometido, estrategia de ventas y promoción y resultados.</t>
  </si>
  <si>
    <t>SUBGERENCIA</t>
  </si>
  <si>
    <t>Matriz de riesgos publicada</t>
  </si>
  <si>
    <t>Realizar por parte de la oficina de control interno tres (3) monitoreos al Plan Anticorrupción y Atención al Ciudadano (cortes  30 de abril, 31 de agosto y 31 de
diciembre) y publicarlos en la página web de la entidad.</t>
  </si>
  <si>
    <t>Cuatrimestral</t>
  </si>
  <si>
    <t>Aplicativo desarrollado</t>
  </si>
  <si>
    <t>UNIDAD DE APUESTAS Y CONTROL DE JUEGOS</t>
  </si>
  <si>
    <t>Informes e indicadores</t>
  </si>
  <si>
    <t>Anual</t>
  </si>
  <si>
    <t>Reporte de publicación</t>
  </si>
  <si>
    <t>Informes de cada una de las actividades.</t>
  </si>
  <si>
    <t>Lista de asistencia a la rendición de cuentas.
Evidencia de publicación en la página web.
Soportes de las campañas realizadas
informe de evaluación de la rendición de cuentas.</t>
  </si>
  <si>
    <t>Evidencia de publicación en la página web.</t>
  </si>
  <si>
    <t>Publicar en la página web todo lo relacionado con los diferentes productos: PROMOCIONALES Y RIFAS Y JUEGO DE APUESTAS PERMANENTES, y Mantener información actualizada sobre:
* Promocionales y rifas autorizados  (mensual)
* Resultados sorteos EL Dorado (diario)
* Calendario  Sorteos El Dorado (anual)</t>
  </si>
  <si>
    <t>Mantener actualizados los resultados de la Lotería de Bogotá, semanalmente en el PBX.</t>
  </si>
  <si>
    <t>Grabación resultados en el PBX</t>
  </si>
  <si>
    <t>Semanal</t>
  </si>
  <si>
    <t>Encuesta diseñada</t>
  </si>
  <si>
    <t>Desarrollar campañas mensuales de  fomento de la cultura del autocontrol.</t>
  </si>
  <si>
    <t>Informes de seguimiento.</t>
  </si>
  <si>
    <t>Informes finales, de acuerdo  a las fechas establecidas por ley.</t>
  </si>
  <si>
    <t>Informe de seguimiento</t>
  </si>
  <si>
    <t xml:space="preserve">Informes y/o actas de seguimiento al SIPLAF. </t>
  </si>
  <si>
    <t>Adelantar la actualización del manual de funciones y competencias de la Lotería</t>
  </si>
  <si>
    <t>Manual aprobado</t>
  </si>
  <si>
    <t>Informe de medición</t>
  </si>
  <si>
    <t>Árbol IVR
Grabaciones</t>
  </si>
  <si>
    <t xml:space="preserve">Analizar  de manera mensual  las estadísticas de la implementación del IVR y la encuesta de satisfacción en la planta telefónica. </t>
  </si>
  <si>
    <t>Informes mensuales de seguimiento</t>
  </si>
  <si>
    <t>Mecanismo tecnológicos implementados para que la herramienta de una manera estadística indique los lugares donde se deban realizar las visitas.
Manuales técnicos de usuarios 
Capacitaciones a usuarios finales.</t>
  </si>
  <si>
    <t>Informe de seguimiento mensual al proceso de contratación</t>
  </si>
  <si>
    <t>Informes trimestral de seguimiento</t>
  </si>
  <si>
    <t>Realizar seguimiento, análisis y medición al  cumplimiento y ejecución del plan estratégico, plan de acción y desempeño de los procesos, en la Lotería de manera cuatrimestral.</t>
  </si>
  <si>
    <t>Informes cuatrimestral de seguimiento</t>
  </si>
  <si>
    <t>Material de comunicación
Lista de asistencia</t>
  </si>
  <si>
    <t>Matriz de comunicaciones</t>
  </si>
  <si>
    <t>Documento metodológico</t>
  </si>
  <si>
    <t>Herramienta tecnológica</t>
  </si>
  <si>
    <t>Procedimiento actualizado</t>
  </si>
  <si>
    <t>Informes de actividades</t>
  </si>
  <si>
    <t>SECRETARIA GENERAL</t>
  </si>
  <si>
    <t>Plande contingencia</t>
  </si>
  <si>
    <t>Documento Metodológico</t>
  </si>
  <si>
    <t>Política de protección de datos</t>
  </si>
  <si>
    <t>Mecanismo de control de acceso implementado</t>
  </si>
  <si>
    <t>Documento metodlógico</t>
  </si>
  <si>
    <t>Material de capacitación
Listas de asistencia</t>
  </si>
  <si>
    <t>Documento metodológico
Procedimiento actualizado</t>
  </si>
  <si>
    <t>Material de capacitación</t>
  </si>
  <si>
    <t xml:space="preserve">PLAN DE TRABAJO ANUAL  LOTERÍA DE  BOGOTÁ
</t>
  </si>
  <si>
    <t>FECHA ELABORACIÓN : 20/09/2018</t>
  </si>
  <si>
    <t>VERSIÓN: FR320-348-1</t>
  </si>
  <si>
    <t>PAGINA: 1  de  2</t>
  </si>
  <si>
    <t>AREA: Unidad de Talento Humano</t>
  </si>
  <si>
    <t>RESPONSABLE: Responsable del SG-SST</t>
  </si>
  <si>
    <t xml:space="preserve">OBJETIVO </t>
  </si>
  <si>
    <t>METAS</t>
  </si>
  <si>
    <t>ACTIVIDAD</t>
  </si>
  <si>
    <t>RESPONSABLE</t>
  </si>
  <si>
    <t>RECURSOS</t>
  </si>
  <si>
    <t xml:space="preserve">INDICADOR DE ESTRUCTURA, PROCESO Y RESULTADO </t>
  </si>
  <si>
    <t>EJ</t>
  </si>
  <si>
    <t>ENERO</t>
  </si>
  <si>
    <t>FEBRERO</t>
  </si>
  <si>
    <t>MARZO</t>
  </si>
  <si>
    <t>ABRIL</t>
  </si>
  <si>
    <t>MAYO</t>
  </si>
  <si>
    <t>JUNIO</t>
  </si>
  <si>
    <t>JULIO</t>
  </si>
  <si>
    <t>AGOSTO</t>
  </si>
  <si>
    <t>SEPT</t>
  </si>
  <si>
    <t>OCT</t>
  </si>
  <si>
    <t>NOV</t>
  </si>
  <si>
    <t>DIC</t>
  </si>
  <si>
    <t>F</t>
  </si>
  <si>
    <t>T</t>
  </si>
  <si>
    <t>H</t>
  </si>
  <si>
    <t>Implementar y mantener el Sistema de Gestión de Seguridad y Salud en el trabajo, dándole cumplimiento al Decreto 1072 de 2015 y Resolución 1111 de 2017, que garanticen un ambiente de trabajo seguro y saludable, para los funcionarios en el desempeño de sus labores</t>
  </si>
  <si>
    <t>Ejecutar al 100% las actividades programadas</t>
  </si>
  <si>
    <t>Realización examenes periodicos</t>
  </si>
  <si>
    <t>Responsable del        SG-SST
Talento Humano</t>
  </si>
  <si>
    <t>PENDIENTE</t>
  </si>
  <si>
    <t>No. De actividades ejecutadas del plan de trabajo / No total de actividades programadas plan de trabajo *100</t>
  </si>
  <si>
    <t>Ejecutar reuniones del COPASST mensualmente  y dejar evidenciado por medio de actas  la gestión, firmadas.</t>
  </si>
  <si>
    <t xml:space="preserve">COPASST
Responsable del        SG-SST
</t>
  </si>
  <si>
    <t>Realizar evaluación de responsabilidades y rendición de cuentas del SG-SST a todos los funcionarios</t>
  </si>
  <si>
    <t>Responsable del        SG-SST</t>
  </si>
  <si>
    <t>Realizar el nombramiento formal del responsable del sistema de gestión de seguridad y salud en el trabajo</t>
  </si>
  <si>
    <t>Gerencia</t>
  </si>
  <si>
    <t>Mantenimiento prevetivo de vehículos</t>
  </si>
  <si>
    <t>Conductor
Responsable del        SG-SST</t>
  </si>
  <si>
    <t>Realizar simulacro anual de evacuación</t>
  </si>
  <si>
    <t>Fomentar programas de promoción de estilos de vida y trabajo saludables en los funcionarios, para formar trabajadores con costumbres sanas</t>
  </si>
  <si>
    <t>Tener cobertura del 100% de los funcionarios</t>
  </si>
  <si>
    <t>Diseño e implementación del SVE (sistema de vigilancia epidemiologico osteomuscular)</t>
  </si>
  <si>
    <t>Responsable del        SG-SST
ARL SURA</t>
  </si>
  <si>
    <t>No. De actividades o campañas realizadas / No de funcionarios beneficiados *100</t>
  </si>
  <si>
    <t>Realizar campañas de prevención y promoción (Semana de la salud: conservación visual, enfermedades respiratorias, caídas a  nivel, manejo correcto de herramientas manuales)</t>
  </si>
  <si>
    <t>Diseñar el profesiograma</t>
  </si>
  <si>
    <t>Gerencia 
Talento Humano
Responsable 
del SG-SST</t>
  </si>
  <si>
    <t>Mantenimiento preventivo de equipos y herramientas propias y de contratistas</t>
  </si>
  <si>
    <t>Responsable 
del SG-SST
Jefes de Unidad</t>
  </si>
  <si>
    <t>Identificar, evaluar y controlar los agentes y factores de riesgos derivados de condiciones peligrosas y actos subestándares presentes en el medio de trabajo, que puedan causar accidentes o alteraciones en la salud de los funcionarios</t>
  </si>
  <si>
    <t>Ejecutar 100% de las actividades propuestas en la matriz de peligros para mitigar los eventos no deseados</t>
  </si>
  <si>
    <t>Realizar inspecciones de seguridad (orden y aseo y extintores), involucrar al COPASST.</t>
  </si>
  <si>
    <t xml:space="preserve">COPASST
Responsable
 del  SG-SST
</t>
  </si>
  <si>
    <t>No. De controles ejecutados / No de controles propuestos *100</t>
  </si>
  <si>
    <t xml:space="preserve">Incentivar el reporte a los funcionarios encuanto a condiciones de salud y trabajo </t>
  </si>
  <si>
    <t>Responsable
 del  SG-SST</t>
  </si>
  <si>
    <t>Aplicación batería de Riesgo Psicosocial</t>
  </si>
  <si>
    <t>Gerencia
Responsable
 del  SG-SST</t>
  </si>
  <si>
    <t>Diseño e implementación del PESV</t>
  </si>
  <si>
    <t>Identificar brigadas de emeregencia y señalización de emergencias</t>
  </si>
  <si>
    <t>Realizar mediciones ambientales de iluminación</t>
  </si>
  <si>
    <t>ARL SURA
Responsable
 del  SG-SST</t>
  </si>
  <si>
    <t>Implementar las exigencias en cuanto seguridad y salud en el trabajo a proveedores y contratistas.</t>
  </si>
  <si>
    <t>Jefe de compras
Jefes de Unidades
Responsable 
del SG-SST</t>
  </si>
  <si>
    <t>Implementar los controles descritos en la matriz de peligros y realizar su seguimiento</t>
  </si>
  <si>
    <t>Responsable del 
SG-SST</t>
  </si>
  <si>
    <t>ESTADO DE LAS ACTIVIDADES PLANEADAS</t>
  </si>
  <si>
    <t>EJECUTADO</t>
  </si>
  <si>
    <t xml:space="preserve">.Junio - 2019    diciembre 2019                                         </t>
  </si>
  <si>
    <t>semestral</t>
  </si>
  <si>
    <t>Diseñar  y ejecutar estrategias promocionales (incluyendo alianzas comerciales) que respalden los  sorteos ordinarios,  especiales y unifraccionales en los diferentes canales de ventas, dirigidos tanto a vendedores y compradores. Apuestas permanetes</t>
  </si>
  <si>
    <t>Evaluar la viabilidad de realizar el incentivos con cobro.</t>
  </si>
  <si>
    <t>Monitorear el sistema de contingencia que respalde las operaciones en cada uno de los sorteos de la Lotería.</t>
  </si>
  <si>
    <t>Realizar seguimiento, análisis y medición al proceso de contratación en la Lotería con el fin de determinar el estado de cada contrato y el cumplimiento con los requisitos establecidos, liquidacion de contratos y el desempeño del proceso.</t>
  </si>
  <si>
    <t>Actualizar e implementar actividades periódicas encaminadas a sensibilizar a los gestores de promocionales y rifas, sobre el marco normativo aplicable.</t>
  </si>
  <si>
    <t>Ajustar y presentar para aprobación al Archivo Distrital las TRD, con base en el inventario de activos de la información.</t>
  </si>
  <si>
    <t>Mauricio Téllez
Graciela Norato</t>
  </si>
  <si>
    <t>UNIDAD DE LOTERÍAS / APUESTAS Y CONTROL DE JUEGOS/ COMUNICACIONES</t>
  </si>
  <si>
    <t>SISTEMAS / APUESTAS Y CONTROL DE JUEGOS</t>
  </si>
  <si>
    <t>Publicar en la página web todo lo relacionado con los diferentes productos: LOTERÍA así como los demás productos que se puedan comercializar y Mantener información actualizada sobre:
* Resultados de  Lotería de Bogotá (por sorteo)
* Calendario sorteos Lotería de Bogotá (anual)</t>
  </si>
  <si>
    <t>Implementar estrategias para fortalecer el clima laboral (encuesta 2018)</t>
  </si>
  <si>
    <t>Realizar charlas de sensibilización y capacitación sobre la información estratégica de la Lotería y los diferentes enfoque normativos del sistema integrado de gestión, política de administración del riesgo, mapa y plan de tratamiento de riesgos.</t>
  </si>
  <si>
    <t>Actualizar por procesos la matriz de caracterización de las partes interesadas en la Lotería de Bogotá.</t>
  </si>
  <si>
    <t>Actualizar y socailizar la matriz con las comunicaciones estratégicas internas y externas donde se defina:
a. Tema de comunicación (Qué)
b. Cuando se debe generar la comunicación
c. A quién va dirigido el comunicado
d. Cargo autorizado para generar (firmar) el comunicado
e. La forma de comunicarse (Medio)</t>
  </si>
  <si>
    <t>Monitorear mediante la plataforma tecnológica el juego de las apuestas permanentes, con el propósito de aumentar la seguridad y mejorar el manejo de la información a través de la minería de datos</t>
  </si>
  <si>
    <t>COMUNICACIONES Y MERCADEO / 
SISTEMAS</t>
  </si>
  <si>
    <t>Formular y cumplir con el Plan de Sistema de Gestión de Seguridad y Salud en el trabajo.</t>
  </si>
  <si>
    <t>Formular y cumplir con el Plan de Estratégico de Talento Humano</t>
  </si>
  <si>
    <t>Formular y cumplir con el Plan de Capacitación de la Lotería de Bogotá</t>
  </si>
  <si>
    <t>Formular y cumplir con el Plan de incentivos y contribuciones de la Lotería de Bogotá.</t>
  </si>
  <si>
    <t>Formular y cumplir con el Plan Estratégico de Tecnologías de la Información y las Comunicaciones – PETI</t>
  </si>
  <si>
    <t>Plan de Trabajo y seguimientos.</t>
  </si>
  <si>
    <t>Frecuencia y/o fecha de entrega</t>
  </si>
  <si>
    <t>Febrero  2019 / mensual</t>
  </si>
  <si>
    <t>PLAN DE ACCIÓN 2019</t>
  </si>
  <si>
    <t>LOTERÍA DE BOGOTÁ</t>
  </si>
  <si>
    <t>N/A</t>
  </si>
  <si>
    <t>SECRETARÍA GENERAL</t>
  </si>
  <si>
    <t>SUBGERENCIA GENERAL/ COMUNICACIONES Y MERCADEO / 
SISTEMAS</t>
  </si>
  <si>
    <t>Informe de ejecución incluyendo objetivo, resultado e indicadores de desempeño.</t>
  </si>
  <si>
    <t>COMUNICACIONES Y MERCADEO / LOTERÍAS</t>
  </si>
  <si>
    <t>Analizar y costear la posibilidad de instalar equipos para medir el consumo de servicios públicos de manera independiente para la Lotería.</t>
  </si>
  <si>
    <t>Informe.</t>
  </si>
  <si>
    <t>Revisión periódica de toda la parametrización del sistema contable y financiera.</t>
  </si>
  <si>
    <t>Actas</t>
  </si>
  <si>
    <t>Pruebas funcionales</t>
  </si>
  <si>
    <t>LÍDERES DE PROCESOS</t>
  </si>
  <si>
    <t>JEFE DE UNIDAD</t>
  </si>
  <si>
    <t>TESORERA</t>
  </si>
  <si>
    <t>JEFE UNIDAD
SUBGERENTE</t>
  </si>
  <si>
    <t>JEFE DE UNIDAD
PROFESIONAL ESPECIALIZADA</t>
  </si>
  <si>
    <t>JEFE UNIDAD
PROFESIONAL ESPECIALIZADA</t>
  </si>
  <si>
    <t xml:space="preserve">PROFESIONAL III
Delegados a los sorteos de Apuestas Permanentes </t>
  </si>
  <si>
    <t>JEFE DE UNIDAD 
PROFESIONAL I</t>
  </si>
  <si>
    <t>JEFE DE UNIDAD 
PROFESIONAL III</t>
  </si>
  <si>
    <t>JEFE DE UNIDAD 
SUBGERENTE</t>
  </si>
  <si>
    <t>JEFE DE UNIDAD
PROFESIONAL III</t>
  </si>
  <si>
    <t>JEFE DE OFICINA</t>
  </si>
  <si>
    <t>PROFESIONAL DE PRESUPUESTO</t>
  </si>
  <si>
    <t>PROFESIONAL DE PLANEACIÓN</t>
  </si>
  <si>
    <t xml:space="preserve">SUBGERENTE GENERAL
JEFE UNIDAD DE LOTERÍAS
PROFESIONAL DE COMUNICACIONES
PROFESIONAL DE MERCADERO
</t>
  </si>
  <si>
    <t>SUBGERENTE GENERAL
JEFES DE UNIDAD Y PROFESIONALES DE COMUNICACIONES Y MERCADEO</t>
  </si>
  <si>
    <t>SUBGERENTE GENERAL
JEFES DE UNIDAD</t>
  </si>
  <si>
    <t>SUBGERENTE GENERAL
JEFES DE UNIDAD Y PROFESIONALES DE COMUNICACIONES Y MERCADEO
PROFESIONAL ESPECIALIZADA DE SISTEMAS</t>
  </si>
  <si>
    <t>SUBGERENTE GENERAL
JEFE DE UNIDAD</t>
  </si>
  <si>
    <t>SUBGERENTE GENERAL
PROFESIONALES DE COMUNICACIONES Y MERCADEO
PROFESIONAL ESPECIALIZADA DE SISTEMAS 
PROFESIONAL DE PLANEACIÓN.</t>
  </si>
  <si>
    <t>JEFE DE UNIDAD 
PROFESIONAL DE PLANEACIÓN</t>
  </si>
  <si>
    <t>JEFE DE UNIDAD 
ATENCIÓN AL CLIENTE</t>
  </si>
  <si>
    <t>JEFES DE UNIDAD</t>
  </si>
  <si>
    <t>SECRETARIO GENERAL</t>
  </si>
  <si>
    <t>SISTEMAS / UNIDAD DE TALENTO HUMANO / PLANEACIÓN</t>
  </si>
  <si>
    <t>SECRETARIO GENERAL
JEFE DE UNIDAD
PROFESIONAL ESPECIALIZADO
PROFESIONAL PLANEACIÓN</t>
  </si>
  <si>
    <t>PROFESIONAL DE ATENCIÓN AL CLIENTE</t>
  </si>
  <si>
    <t>PROFESIONAL ESPECIALIZADO - LÍDERES DE PROCESOS</t>
  </si>
  <si>
    <t xml:space="preserve">PROFESIONAL ESPECIALIZADO -  - Andrés Mauricio </t>
  </si>
  <si>
    <t xml:space="preserve">PROFESIONAL ESPECIALIZADO - </t>
  </si>
  <si>
    <t>PROFESIONAL ESPECIALIZADO - 
JEFE DE UNIDAD</t>
  </si>
  <si>
    <t>PROFESIONAL ESPECIALIZADO - 
JEFE DE UNIDAD
PROFESIONAL III</t>
  </si>
  <si>
    <t>SE REGISTRA EL VIERNES DE CADA SEMANA</t>
  </si>
  <si>
    <t>Las ventas son registradas sorteo a sorteo en cuadro resumen de seguimiento disponible en la ruta Loterias/Andres M/información sorteos/ sorteo 2019/ganadores 2001 - 2019</t>
  </si>
  <si>
    <t>Pendiente revisión y socialización  Plan de contingencia esta listo</t>
  </si>
  <si>
    <t>El procedimiento esta ajustado (Lectura de premios numeral 1)</t>
  </si>
  <si>
    <t>Información verificada</t>
  </si>
  <si>
    <t>El cronograma de visitas de inspección se aprobó para iniciar en el mes de abril del año 2019.</t>
  </si>
  <si>
    <t>Se realizaron las publicaciones correspondientes</t>
  </si>
  <si>
    <t>De Riesgos fue publicada ne la págin aweb en la ruta 
https://www.loteriadebogota.com/gestion-riesgos/</t>
  </si>
  <si>
    <t>La Política de riesgo 2019 fue ajustada y publicada https://www.loteriadebogota.com/wp-content/uploads/files/planeacion/Pol_Administracion_Riesgo_2019.pdf.</t>
  </si>
  <si>
    <t>Se verificó semanalmente que los resultaos estén grabados en el PBX.</t>
  </si>
  <si>
    <t>Sorteo Promocional raspe y gane sorteo 2477 de Enero 31 de 2019. Sorteo Promocional raspe y gane sorteo 2481 de Febrero 28 de 2019. Sorteo Promocional raspe y gane sorteo 2485 de marzo 28 de 2019</t>
  </si>
  <si>
    <t>Se elaboró contrato No. 63 de 2018 (diciembre 27 de 2018) con la firma TECH AND KNOWLEDGE  Los adelantos que se tienen son: En la nube la configuración de servidores y actualización al sistema (Lotería - nube), actualmente se encuenta en fase de pruebas y esta pendiente la fase de sincronización de los dos ambientes.                                                                                      Este contrato estaba proyectado para 3 meses y se la adicionaron 2, termina en mayo 26 de 2019.</t>
  </si>
  <si>
    <t>La oficina de Planeación verificó la publicación semanal en la página web.</t>
  </si>
  <si>
    <t>VERIFICAR EL INFORME DE JUEGO EN LÍNEA DEL PRIMER BIMESTRE DE 2019 (ENERO Y FEBRERO)</t>
  </si>
  <si>
    <t>En cuanto a las grabaciones en el PBX  del Sorteo de la Lotería de Bogotá, que juega los jueves la profesional de Atención al Cliente graba los resultados al día siguiente de realizado el sorteo</t>
  </si>
  <si>
    <t>El proyecto de encuesta fue enviado a la Subgerencia General para su ajuste y aprobación.</t>
  </si>
  <si>
    <t>Estamos a la espera de la aprobación del formato de encuesta por parte de Subgerencia General para su implentación</t>
  </si>
  <si>
    <t>No se han adelantado acciones frente a este tema</t>
  </si>
  <si>
    <t>Se formulo el plan de acción de SG-SST, el cual se empezará a ejecutar en el segundo trimestre del año</t>
  </si>
  <si>
    <t>Se diseño y formuló el plan de integridad</t>
  </si>
  <si>
    <t>Se encuentra en proceso de consolidación</t>
  </si>
  <si>
    <t>En el primer trimestre de 2019 se publicaron los 31 contratos y 7 adiciones y prórrogas celebrados en el SECOP</t>
  </si>
  <si>
    <t>Se revisó por parte de la Oficina de Planeación que estuviera actualizada la información publicada en el Botón de Transparencia.</t>
  </si>
  <si>
    <t>La Oficina de Planeación verificó la actividad.</t>
  </si>
  <si>
    <t xml:space="preserve">La Oficina de Planeación verificó que los videos de los sorteos se encuentran  publicados, en el link https://www.youtube.com/user/loteriadebogota.  </t>
  </si>
  <si>
    <t>Favor remitir a planeación el Plan de Capacitación, para su publicación.</t>
  </si>
  <si>
    <t>Favor remitir a planeación el Pplan de integridad, para su publicación.</t>
  </si>
  <si>
    <t>Favor remitir a planeación el plan de bienestar, para su publicación.</t>
  </si>
  <si>
    <t>La oficina de Planeación verificó este contrato así comolas obligaciones.</t>
  </si>
  <si>
    <t>El 25 de abril de 2019 se realizó el cargue en el aplicativo SEGPLAN de la ejecución de proyecto de inversión primer trimestre 2019, así como de las cuentas por pagar 2018  y se remitió correo electrónico a la Secretaría Distrital de Planeación; así mismo el 29 de abril de 2019 se realizó informe de ejecucion de proyecto de inversión con corte primer trimestre de 2019, el cual fue remitido a cada uno de los líderes y publicado en la página de la entidad.</t>
  </si>
  <si>
    <t>16 Enero, 15 mayo y 13  septiembre de 2019.</t>
  </si>
  <si>
    <t>Se viene adelantando conforme a lo programado; a la fecha se encuentran enejecución las auditorías al proceso de Explotación de juegos de Suerte y Azar: Loterías y Apuestas permanentes; está pendiente la determinación de la gerencia sobre el proceso de contratación para las auditorías de TI Y Cartera.</t>
  </si>
  <si>
    <t>Se presentó al CICCI la propuesta de la compaña Toso somos control"; con el área de Comunicaciones, se realizó la campaña de expectiva; se realizó la primera convocatoria y se solicitó a los jefes de las diferentes dependencias, estimular la participación de los funcionarios, pero no se obtuvo un resultado positivo. Se tiene previsto coordinar con Talento Humano, una actividad de sensibilización e información para el mes de mayo.</t>
  </si>
  <si>
    <t>Se han presentado todos los informes de ley correspondientes  dentro del periodo</t>
  </si>
  <si>
    <t>Está previsto para realizar en el mes de julio de 2019</t>
  </si>
  <si>
    <t>La OCI presentó en enero de 2019, el informe correspondiente al segundo semestre de 2018; esta en elaboración el informe correspondiente al 1er timestre de 2019.</t>
  </si>
  <si>
    <t>No se realizaron capacitaciones durante el periodo de enero a marzo de 2019, se espera realizar capacitaciones en el siguiente trimestre.</t>
  </si>
  <si>
    <t>Se encuentra publicado en la página web de la entidad, en el link https://www.loteriadebogota.com/wp-content/uploads/files/promocionales/promocionales2019.pdf</t>
  </si>
  <si>
    <t>No se efectuaron actividades de socialización, sin embargo se atiende de manera diaria las inquietudes que presentan los gestores de manera telefónica.</t>
  </si>
  <si>
    <t>La Unidad de Apuestas se encuentra en la revisión del procedimiento para diseñar el documento que defina los lineamientos y criterios para el desarrollo de las visitas de fiscalización e inspección. Se espera contar con el documento respectivo en el siguiente trimestre.</t>
  </si>
  <si>
    <t>La Unidad de Apuesta dentro del primer trimestre de 2019 estuvo en el proceso de consolidación de bases de datos de nuevos gestores como colegios, conjuntos residenciales, entre otros, para lo cual enviará a los mismos toda la información relacionada con la normatividad y procedimientos para la solicitud de autorización de Juegos Promocionales y Rifas.</t>
  </si>
  <si>
    <t>SUBGERENTE GENERAL
PROFESIONALES DE COMUNICACIONES Y MERCADEO
PROFESIONAL DE PLANEACIÓN. SISTEMAS</t>
  </si>
  <si>
    <t xml:space="preserve">El informe de enero se presentó dentro del término, está pendiente los reportes de las áreas y de planeación, para elaborar el infome con corte a 30 de abril que se debe presentar el 15 de mayo. </t>
  </si>
  <si>
    <t>La unidad de apuestas en el mes de diciembre de 2018 según radicado N° 3-2018-1986 remitió al área de sistemas memorando con requerimientos tecnológicos sobre la mejora en el aplicativo de promocionales, sin embargo no se contaba con el personal para la realización de la actividad. 
En el mes de marzo se firmó contrato con empresa que realizará las actividades de seguimiento, soporte, actualización, mantenimiento preventivo, correctivo y evolutivo en los sistemas de información de la Lotería, por lo que la Unidad de Apuestas realizará nuevamente requerimiento de necesidades para mejora del aplicativo de tal manera que para el siguiente trimestre se realicen los ajustes o cambios necesarios en el aplicativo de Juegos Promocionales y Rifas.</t>
  </si>
  <si>
    <t xml:space="preserve">En la página web, link de Transparencia está publicada la informacón de transferencia y la ejecución presupuestal a marzo de 2019. La publicación de los Estados Financiero se hace en abril.  </t>
  </si>
  <si>
    <t>El 1 de abril de 2019, se adelantó reunión entre la Secretaría General y la Unidad de Recursos Físicos, para realizar segumiento al PAA</t>
  </si>
  <si>
    <t>Durante el primer trimestre del año 2019, se efectuó un (1) operativo el día 7 de marzo, en la Avenida Caracas con Calle 13 donde se capturó una persona que dirigía al parecer una red de cuatro (4) vendedores de chance manual, adicionalmente se incautaron 77 formatos de chance manual diligenciados, 710 formatos de chance blanco sin diligenciar, 1 cuaderno de control, 7 planillas de control, $1,982,000 de dinero en efectivo, imagenes impresas de ganadores de premios y 1,345 unidades de la lotería de Bogotá, Santander y Boyacá.</t>
  </si>
  <si>
    <t>Durante el primer trimestre del año 2019  la Unidad de Apuestas ha realizado una revisión al aplicativo de auditoría "ORACLE BI", consolidando algunos requerimientos parciales de mejora para el mismo. Se espera que en el siguiente trimestre se entregué el informe.</t>
  </si>
  <si>
    <t>APUESTAS Y CONTROL DE JUEGOS / LOTERIAS</t>
  </si>
  <si>
    <t>Se realizó visita de Fiscalización durante los días 29, 30 y 31 de enero de 2019 en la sede Administrativa de Gelsa, con el propósito de realizar seguimiento a las actividades desarrolladas dentro del periodo octubre a diciembre de 2018</t>
  </si>
  <si>
    <t>En el mes de enero se elaboró el informe de verificación de juego en línea correspondiente al mes de noviembre y diciembre del año 2018, así mismo, en el mes de marzo se efectuó el informe de los meses de enero y febrero de 2019 según radicado N° 3-2019-478</t>
  </si>
  <si>
    <t xml:space="preserve">Se esta desarrollando y se tiene programado la entrega en abril del plan de Seguridad y privacidad de la información </t>
  </si>
  <si>
    <t>Se recibio la máquina pero se presentaron inconvenientes al momento de configurarla. Se va a soliccitar la colaboración a Thomas para la instalación y configuracióna de la misma</t>
  </si>
  <si>
    <t>Como una  primera actividad, se efectuó la publicación del Código de Integridad en la pagina web y en la intranet de la entidad, situación que fue informada a todos los funcionarios, para su respectiva consulta..</t>
  </si>
  <si>
    <t>Con la adquisición de la Licencia Oracle Data Analytics se procedió a definir un modelo numérico, el cual consiste en revisar la tendencia de ventas por Hora por Asesor de toda la red comercial del Concesionario, de tal manera que se puedan detectar comportamientos anómalos y así poder realizar las visitas a estos puntos de venta.
En este momento dicho reporte se encuentra en afinamiento debido al alto volumen de información que se maneja.</t>
  </si>
  <si>
    <t>Se remitió correo a los líderes de los procesos para que se identificara las partes interesadas por procesos, está pendiente respuesta por los líderes para elaboración del documento.</t>
  </si>
  <si>
    <t>Se adelantó la formulación del Plan de Acción PIGA para la vigencia 2019, el cual fue remito a la Secretaría del Medio Ambiente</t>
  </si>
  <si>
    <t>Las TRD, se encuentran en proceso de levantamiento y actualización, serán presentadas para su aprobación al Archivo Distrital en el segundo semestre de 2019.</t>
  </si>
  <si>
    <t>Se formuló el PINAR, el cual será presentando al Comité Institucional de Gestión y Desempeño para su respectiva aprobación.</t>
  </si>
  <si>
    <t>No se han registrado avances en este aspecto</t>
  </si>
  <si>
    <t xml:space="preserve">Se definió el 28 de enero un cronograma de auditoria entre el Concesionario y la Concedente con el fin de establecer las actividades a revisar durante el año 2019, estas actividades son las que exige el anexo tecnico del contrato de concesión. </t>
  </si>
  <si>
    <t>REALIZADAS</t>
  </si>
  <si>
    <t>PENDIENTES</t>
  </si>
  <si>
    <t>ATENCION AL CLIENTE</t>
  </si>
  <si>
    <t>AREA</t>
  </si>
  <si>
    <t>PLAN DE ACCION-ABRIL</t>
  </si>
  <si>
    <t xml:space="preserve"> FINANCIERA </t>
  </si>
  <si>
    <t>JURIDICA</t>
  </si>
  <si>
    <t>PLANEACION</t>
  </si>
  <si>
    <t>RECURSOS FISICOS</t>
  </si>
  <si>
    <t>Se entrego metodología de riesgos a Planeación  y se cuenta con  plan de tratamiento de riesgos.</t>
  </si>
  <si>
    <t>Formular y cumplir con el Plan de Seguridad y Privacidad de la Información Mayo</t>
  </si>
  <si>
    <t>Formular y cumplir con el Plan de Tratamiento de Riesgos de Seguridad y Privacidad de la Información. El asesor encargado de integrar estos riesgos a los riesgos de la entidad firmo contrato el pasado 23 de Mayo se planea que este en Agosto.</t>
  </si>
  <si>
    <t>PORCENTAJE DEL CUMPLIMIENTO</t>
  </si>
  <si>
    <t>PLAN DE GESTIÓN DE LA INTEGRIDAD</t>
  </si>
  <si>
    <r>
      <rPr>
        <b/>
        <sz val="10"/>
        <color theme="1"/>
        <rFont val="Calibri"/>
        <family val="2"/>
        <scheme val="minor"/>
      </rPr>
      <t>OBJETIVO:</t>
    </r>
    <r>
      <rPr>
        <sz val="10"/>
        <color theme="1"/>
        <rFont val="Calibri"/>
        <family val="2"/>
        <scheme val="minor"/>
      </rPr>
      <t xml:space="preserve">  Lograr la interiorización de los valores éticos en todos los servidores públicos de la entidad.</t>
    </r>
  </si>
  <si>
    <t>ETAPA</t>
  </si>
  <si>
    <t>META</t>
  </si>
  <si>
    <t>FECHA DE INICIO</t>
  </si>
  <si>
    <t>FECHA DE TERMINACIÓN</t>
  </si>
  <si>
    <t>ALISTAMIENTO  (Identificación de acciones necesarias para el proceso de implementación del Código de Integridad)</t>
  </si>
  <si>
    <t xml:space="preserve">Capacitar a los gestores de integridad </t>
  </si>
  <si>
    <t>Capacitar al 100% de los gestores de integridad en temas relacionados con sus responsabilidades</t>
  </si>
  <si>
    <t xml:space="preserve">Unidad de Talento Humano </t>
  </si>
  <si>
    <t>ARMONIZACIÓN  (Identificar actividades para armonizar y actualizar los valores del código de ética con los valores del nuevo código de integridad)</t>
  </si>
  <si>
    <t>Socializar el Código de Integridad a través de la publicacion en la página web y en la intranet de la entidad, así como la realización de actividades de interiorización</t>
  </si>
  <si>
    <t xml:space="preserve">Lograr que el 100% de lo servidores de la entidad, conozcan el código de integridad </t>
  </si>
  <si>
    <t>DIAGNÓSTICO (Establecer línea base sobre la cual se puedan realizar comparaciones a futuro para observar si el plan de gestión de integridad logró el objetivo de interiorización de valores)</t>
  </si>
  <si>
    <t>Elaborar diagnóstico sobre la percepción de los valores en la entidad.</t>
  </si>
  <si>
    <t>Obtener el diagnóstico</t>
  </si>
  <si>
    <t>Análisis y presentación de resultados</t>
  </si>
  <si>
    <t>Divulgar los resultados a los servidores de la entidad</t>
  </si>
  <si>
    <t>IMPLEMENTACIÓN  (Acciones que permiten la apropiación del Código de Integridad al Interior de la Entidad)</t>
  </si>
  <si>
    <t>Realizar actividades encaminadas a la apropiación del Código de Integridad por parte de los servidores públicos de la entidad.</t>
  </si>
  <si>
    <t>Realizar tres actividades de interiorización</t>
  </si>
  <si>
    <t>SEGUIMIENTO Y EVALUACIÓN  (Evaluación y seguimiento al desarrollo de actividad y medir el nivel de apropiación del Código de Integridad)</t>
  </si>
  <si>
    <t>Realizar seguimiento a la ejecución de las actividades propuestas en el Plan de Gestión de Integridad</t>
  </si>
  <si>
    <t>Realizar el 100% de las actividades propuestas en el Plan de Gestión de Integridad</t>
  </si>
  <si>
    <t>Analizar el nivel de apropiación del Código de Integridad</t>
  </si>
  <si>
    <t>Incrementar el nivel de apropiación, con respecto a la medición del Diagnóstico inicial</t>
  </si>
  <si>
    <t>Presentar los resultados del seguimiento y evaluación al Comité Integrado</t>
  </si>
  <si>
    <t>Socializar los resultados del plan de gestión de integridad en el Comité Integrado</t>
  </si>
  <si>
    <t>DESCRIPCIÓN</t>
  </si>
  <si>
    <t>PARTICIPANTES</t>
  </si>
  <si>
    <t>Día de la Secretaria</t>
  </si>
  <si>
    <t>Cena para cuatro personas en una restaurante de Bogotá, que incluya música en vivo, entradas, plato fuerte y bebidas.  Y bono de obsequio para las dos Secretarias por valor de $130.000 cada uno.</t>
  </si>
  <si>
    <t>Día del Conductor</t>
  </si>
  <si>
    <t>Almuerzo en restaurante ubicado en Bogotá D.C. (Incluye entrada, plato fuerte, postre y bebidas) y bono de obsequio para tres conductores por valor de $160.000 cada uno.</t>
  </si>
  <si>
    <t>Aniversario Lotería de Bogotá</t>
  </si>
  <si>
    <t>Evento en municipio aledaño a la ciudad de Bogotá  (La Calera, Cota, Chia, Cajicá, Sopó, Tabio, Tenjo) que incluya transporte ida y regreso, almuerzo por persona (entrada, plato fuerte, postre y bebidas), show en vivo y obsequio por funcionario por valor de $100.000</t>
  </si>
  <si>
    <t>De 40 a máximo 50</t>
  </si>
  <si>
    <t>Día de los Niños</t>
  </si>
  <si>
    <t>Paquete para los niños y un acompañante, que incluya transporte, alimentación, y actividad recreativa en un lugar especializado en temáticas infantiles y bono para cada niño por valor de $110.000</t>
  </si>
  <si>
    <t>Actividad cierre de gestión</t>
  </si>
  <si>
    <t>Actividad fuera de Bogotá en una localidad de clima templado, que incluya transporte ida y regreso, alojamiento dos días una noche, alimentación por persona (2 desayunos, 2 almuerzo, 4 refrigerios, 1 cena) y actividades recreativas y de integración grupal.  Se deberá destinar un bus que para el primer día pueda transportar de regreso hacia la ciudad de Bogotá, a las personas que no deseen hospedarse.</t>
  </si>
  <si>
    <t xml:space="preserve">De 30 a máximo 43 </t>
  </si>
  <si>
    <t>Media Maratón de Bogotá</t>
  </si>
  <si>
    <t>Pago inscripción a la Media Maratón de Bogotá</t>
  </si>
  <si>
    <t>De 10 a 15 personas</t>
  </si>
  <si>
    <t>Tortas de cumpleaños</t>
  </si>
  <si>
    <t>Entrega de 43 tortas de 1/6 de libra o de bonos para su entrega, para la celebracion de cumpleaños de los funcionarios</t>
  </si>
  <si>
    <t>Vacaciones recreativas</t>
  </si>
  <si>
    <t>Paquete turistico para municipio cercano a Bogotá, clima templado a cálido.  El cual debe incluir transporte ida y regreso, alojamiento dos días una noche, alimentación por persona (2 desayunos,  2 almuerzos , 1 cena,  3 refrigerios).</t>
  </si>
  <si>
    <t>Actividad de Integración</t>
  </si>
  <si>
    <t>Caminata ecológica, que incluya transportes ida y regreso, alimentación por persona (1 desayuno, un almuerzo, un refrigerio, bebida hidratante), actividades lúdicas y caminata.</t>
  </si>
  <si>
    <t>De 30 a máximo 43</t>
  </si>
  <si>
    <t>Día de la Familia</t>
  </si>
  <si>
    <t>Actividad fuera de Bogotá en una localidad de clima templado, que incluya transporte ida y regreso, alimentación (desayuno, almuerzo, 2 refrigerios) y actividades recreativas grupales.</t>
  </si>
  <si>
    <t xml:space="preserve">De 50 a máximo 60 </t>
  </si>
  <si>
    <t>Bingo</t>
  </si>
  <si>
    <t>Evento en la Lotería de Bogotá, que incluya almuerzo (entrada, plato fuerte, postre, bebidas), logística del bingo, animación musical y premiación.</t>
  </si>
  <si>
    <t>Torneo de Bolos</t>
  </si>
  <si>
    <t xml:space="preserve">Realización torneo de bolos incluyendo premiación.  El torneo de bolos se realizará en una sola jornada, en el lugar y mediante el sistema de juego ofrecido por el contratista, el cual debe reunir todas las condiciones técnicas y logísticas necesarias para su ejecución, incluyendo premiación. </t>
  </si>
  <si>
    <t xml:space="preserve">De 20 a máximo 30 </t>
  </si>
  <si>
    <t>Torneo de Tenis de Mesa</t>
  </si>
  <si>
    <t>Realizacion torneo en las instalaciones de la Lotería de Bogotá, debe incluir toda la logísitca e implementos necesarios (mesa, raquetas, arbitraje y premiación)  El número de fechas se determinará de acuerdo con el número de inscritos, que de acuerdo al presente formato, es de máximo 30 personas.</t>
  </si>
  <si>
    <t>Actividad Cultural</t>
  </si>
  <si>
    <t>Entrega de dos boletas por funcionario, para asistir a teatro</t>
  </si>
  <si>
    <t>FECHA</t>
  </si>
  <si>
    <t>Junio</t>
  </si>
  <si>
    <t>Julio</t>
  </si>
  <si>
    <t>Agosto</t>
  </si>
  <si>
    <t>Octubre</t>
  </si>
  <si>
    <t>Noviembre</t>
  </si>
  <si>
    <t>Mensualmente</t>
  </si>
  <si>
    <t>Septeimbre</t>
  </si>
  <si>
    <t>Permisos compensados fechas especiales para compartir en familia</t>
  </si>
  <si>
    <t>Se concederán días de descanso compensado a los funcionarios que voluntariamente se acojan a los mismos.</t>
  </si>
  <si>
    <t>Semana Santa y Festividades decembrinas</t>
  </si>
  <si>
    <t>Medición del Clima Laboral</t>
  </si>
  <si>
    <r>
      <t>Realizar seguimiento al Plan Anual de Adquisiones. Falta mayor análisis en el seguimiento -</t>
    </r>
    <r>
      <rPr>
        <sz val="11"/>
        <color rgb="FFFF0000"/>
        <rFont val="Calibri"/>
        <family val="2"/>
        <scheme val="minor"/>
      </rPr>
      <t>(conclusiones de la reunión)</t>
    </r>
  </si>
  <si>
    <r>
      <t xml:space="preserve">Formular y cumplir con el Plan de integridad. </t>
    </r>
    <r>
      <rPr>
        <b/>
        <sz val="11"/>
        <color rgb="FFFF0000"/>
        <rFont val="Calibri"/>
        <family val="2"/>
        <scheme val="minor"/>
      </rPr>
      <t>La ejecución inicia 01 de junio 2019 hasta el 31 de enero de 2020.</t>
    </r>
  </si>
  <si>
    <r>
      <t xml:space="preserve">Formular y cumplir con el Plan de Bienestar. </t>
    </r>
    <r>
      <rPr>
        <b/>
        <sz val="11"/>
        <color rgb="FFFF0000"/>
        <rFont val="Calibri"/>
        <family val="2"/>
        <scheme val="minor"/>
      </rPr>
      <t>La ejecución inicia 04 de junio hasta el mes de noviembre de 2019.</t>
    </r>
  </si>
  <si>
    <t>El plan de tratamiento de mapa de riesgos 2019, fue incluido en el plan de acción 2019, sin emabargo se está pendiente de realizar el contrato del profesional que asesorá a la entidad para aplicar la nueva metodología de riesgos.</t>
  </si>
  <si>
    <t>El plan de tratamiento de mapa de riesgos 2019, fue incluido en el plan de acción 2019, sin embargo se está pendiente de realizar el contrato del profesional que asesorrá a la entidad para aplciar la nueva metodología de riesgos.</t>
  </si>
  <si>
    <t>En el segundo trimestre del año 2019 se han realizado un total de 125 visitas a puntos de venta de chance, cumpliendo en un 83% el nivel de cumplimiento. Se efectuaron 61 visitas en Bogotá y 64 en Cundinamarca, como se identífica a continuación:
1, BOGOTÁ:  3 y 9 de abril en las SPT Centro y Tabora; 16 de mayo en la SPT Claret; y el 11 de junio en la SPT Kennedy.
2, CUNDINAMARCA: 11 de abril en SPT Soacha; 9, 23 y 29 de mayo en los municipios de Mosquera, Chia, Mesa-Anapoima; y el 13 de junio en el municipio de Funza.</t>
  </si>
  <si>
    <t>Se realizó visita de Fiscalización durante los días 23, 24 y 25 de abril de 2019 en la sede Administrativa de Gelsa, con el propósito de realizar seguimiento a las actividades desarrolladas dentro del periodo enero a marzo de 2019. La Unidad de Apuestas y Control de Juegos presentó el informe respectivo a la Supervisión del Contrato de Concesión N° 68 de 2016.</t>
  </si>
  <si>
    <t>La plataforma a través del cual los gestores realizan las solicitudes de promocional se encuentra en proceso de mejora, después de lo cual se haran las capacitaciones respectivas. Todas las solicitudes han sido dirigidas por la Unidad de Apuestas y Control de Juegos al Área de Sistemas.</t>
  </si>
  <si>
    <t>En la página web de la Lotería de Bogotá se han realizado las publicaciones dentro del periodo.</t>
  </si>
  <si>
    <t>Se esta a la espera de que los documentos sean pasados al formato que planeación indique y este quede aprobado.</t>
  </si>
  <si>
    <t>Se coordino con la Oficina de Planeación y la Unidad de Talento Humano, el desarrollo de actividades de sensibilización sobre el MIPG, la política anticorrupción, la Política de Integridad y el MECI, en el marco del MIPG.</t>
  </si>
  <si>
    <t xml:space="preserve">En la sesión del CICCI realizada en el mes de mayo de 2019,  presentó informe de seguimiento con corte a abril 30 </t>
  </si>
  <si>
    <t xml:space="preserve">En la sesión del CICCI realizada en el mes de julio de 2019,  presentó informe de seguimiento con corte a junio 30 </t>
  </si>
  <si>
    <t xml:space="preserve">Se presentó el informe correspondiente con corte a abril 30 de 2019, el cual se encuentra publicado en la página web de la entidad </t>
  </si>
  <si>
    <t>Se continuo con la ejecución del plan de marketing digital desarrollado por la Agencia Digital contratada, los soportes e informes de la ejecución reposan en el contrato 34 de 2018.</t>
  </si>
  <si>
    <t>La evidencia reportada soporta el registrado</t>
  </si>
  <si>
    <t xml:space="preserve">El mapa de riesgos está en proceso de revisión </t>
  </si>
  <si>
    <t>La política de riesgos se encuentra publicad, el mapa de riesgos se encuentra en rivisión</t>
  </si>
  <si>
    <t>No se reporta avance por parte del área responsable</t>
  </si>
  <si>
    <t xml:space="preserve">No reporta </t>
  </si>
  <si>
    <t>No Reporta</t>
  </si>
  <si>
    <t>La oficina de Planeación recomienda a la Jefe de la Unidad de Recuros Físicos, ajustar el Plan de Gestión Ambiental en relación con el marco estratégico de la entidad, mapa de procesos, dado que estso deben estar alineados con el Plan estratégico.</t>
  </si>
  <si>
    <t>Se revisa información.</t>
  </si>
  <si>
    <t>Esta pendiente del documento por parte de la Undiad de Recursos físicos.</t>
  </si>
  <si>
    <t>Pendiente envío del documento, para llevar a aprobación del CIGYD.</t>
  </si>
  <si>
    <t>SE REVISÓ FÍSICO DE CRONOGRAMA APROBADO</t>
  </si>
  <si>
    <t>SE REVSIARON EL INFORME DE FISCALIZACIÓN.</t>
  </si>
  <si>
    <t>Se verificó proparte de la oficina de planeación.</t>
  </si>
  <si>
    <t>Se publicó el mapa de riesgos 2019 en la página web d la entidad</t>
  </si>
  <si>
    <t>Se publicaton los infomres correspondientes en la página web d la entidad</t>
  </si>
  <si>
    <t>se realizó el cargue en el aplicativo SEGPLAN de la ejecución de proyecto de inversión segundo trimestre 2019, así como de las cuentas por pagar 2018  y se remitió correo electrónico a la Secretaría Distrital de Planeación; así mismo se realizó informe de ejecucion de proyecto de inversión con corte primer trimestre de 2019, el cual fue remitido a cada uno de los líderes y publicado en la página de la entidad.</t>
  </si>
  <si>
    <t>Se cumplió</t>
  </si>
  <si>
    <t>Cumplido.</t>
  </si>
  <si>
    <t>Se verificó la información.</t>
  </si>
  <si>
    <t>Se verifica lista de asistencia.</t>
  </si>
  <si>
    <t>Se realizó la contratación del profesional que adelantará la actualización del Manual y la aprobación queda prevista para más tardar julio de 2019, en razón a que es necesario contar con el concepto técnico del DASCD</t>
  </si>
  <si>
    <t>Se actualizaron los procedimientos y fueron aprobados en comité del 04 de junio  de 2019.</t>
  </si>
  <si>
    <t>Se verifica procedimiento</t>
  </si>
  <si>
    <t>Tema</t>
  </si>
  <si>
    <t>Población</t>
  </si>
  <si>
    <t>Ejecución</t>
  </si>
  <si>
    <t>Todos los servidores de la entidad</t>
  </si>
  <si>
    <t>Segundo Trimestre</t>
  </si>
  <si>
    <t>Gestión  Documental</t>
  </si>
  <si>
    <t>Actualizar a los servidores de la entidad, en relación con las tablas de retención documental</t>
  </si>
  <si>
    <t>Grupo de servidores de diferentes dependencias</t>
  </si>
  <si>
    <t>Primer Trimestre</t>
  </si>
  <si>
    <t>Brindar lineamientos a los servidores, en materia de elaboración y diligenciamiento del inventario documental</t>
  </si>
  <si>
    <t>MIPG</t>
  </si>
  <si>
    <t>Actualizar a los servidores de la entidad en materia del nuevo modelo de planeación</t>
  </si>
  <si>
    <t>Servidores de diferentes dependencias</t>
  </si>
  <si>
    <t>Juegos de Suerte y Azar</t>
  </si>
  <si>
    <t>Actualización sobre los diferentes juegos de suerte y azar y problemática del sector</t>
  </si>
  <si>
    <t>Manejo de Conflictos</t>
  </si>
  <si>
    <t>Desarrollar en los servidores una conciencia del manejo positivo de los conflictos laborales</t>
  </si>
  <si>
    <t>Tercer Trimestre</t>
  </si>
  <si>
    <t>Felicidad Laboral</t>
  </si>
  <si>
    <t>Interiorizar conceptos para el manejo de relaciones y emociones en el ámbito laboral</t>
  </si>
  <si>
    <t>Fortalecer las competencias en materia de atención al cliente</t>
  </si>
  <si>
    <t>Funcionario del Área de Atención al Cliente</t>
  </si>
  <si>
    <t>Capacitaciones intervención riesgo psicosocial</t>
  </si>
  <si>
    <t>Realizar talleres con el fin de hacer la intervención del riesgo sicosocial, de acuerdo a la encuesta aplicada.</t>
  </si>
  <si>
    <t>SIPLAFT</t>
  </si>
  <si>
    <t>Fortalecer los conocimientos sobre los procedimientos establecidos en el SIPLAFT</t>
  </si>
  <si>
    <t>Cuarto Trimestre</t>
  </si>
  <si>
    <t>Se revisa correo electrónico.</t>
  </si>
  <si>
    <t>Con el cambio que se presento con el nuevo plan de cuentas, Manuel Morales envio la nueva codificación y se esta validando que todo este ok</t>
  </si>
  <si>
    <t>ABRIL:   Continúa la buena gestión en el recaudo de los distribuidores, en este mes se recaudo el 99% 
MAYO: Dada la buena gestión de cobro, el recaudo del mes fue del 100% .
JUNIO: Por la continúa comunicación con los distribuidores, el recaudo del mes fue del 99,76% .</t>
  </si>
  <si>
    <t>ABRIL: El compromiso acumulado esta en el  42,74%.                                                                            MAYO:  En este mes se alcanzo un nivel de ejecución al 46,55%, encontrándose dentro de lo estableido  
JUNIO: Los compromisos acumlados alcanzan un nivel de ejecución del 50,55%, siendo un porcentaje aceptablehabiendo transcurrido un semeste.</t>
  </si>
  <si>
    <t xml:space="preserve"> ABRIL: El valor girado sobre lo recaudado se encuentra en el 75%, es decir, se controla que los giros no superen los recuados.                 
MAYO:  Los giros en el mes de mayo fueron del  80,64%. Se continua controlando que los giros no superen lo recaudado.         
JUNIO: El valor de los giros en el mes alcanzaron el 85,05%; continuando con el control de no girar más de lo recaudado.</t>
  </si>
  <si>
    <t>CDT desmaterializado o físico
Informes de seguimiento financiero</t>
  </si>
  <si>
    <t xml:space="preserve">Se creo un área tématica en "Chanseguro" (Aplicación para el control a las apuestas permanentes en línea y tiempo real), para revisar la atipicidad de las ventas por vendedor a nivel de día, semana y mes, esta labor se realizó junto con Sandra Buitrago quien fue la encargada de realizar el desarrollo en lenguaje R. </t>
  </si>
  <si>
    <t>Se han realizado los ajustes a los requerimientos solicitados por la Unidad de Apuestas, así mismo se elaboró un reporte de fiscalización del tal forma que pueda ayudar en las visitas de inspección y sus respectivos informes.</t>
  </si>
  <si>
    <t xml:space="preserve">Se reprogramo la fecha de la primera auditoria para los 20, 21, 22 y 23 de agosto y 6 de septiembre, dicha auditoria se realizará en el marco del contrato 52 del 2019 que se suscribió con la Ingeniera Claudia Padilla como auditora líder y el Ingeniero Mauricio Téllez como experto técnico. </t>
  </si>
  <si>
    <t>Se envío desde el mes de mayo circular a nuevos gestores sobre normatividad y procedimientos en la realización de juegos promocionales y rifias.</t>
  </si>
  <si>
    <t>Sorteo Promocional raspe y gane sorteo 2488 de abril 25 de 2019. Sorteo Promocional raspe y gane sorteo 2491 de mayo 16 de 2019. Sorteo Promocional raspe y gane sorteo 2497 de junio 27 de 2019</t>
  </si>
  <si>
    <t xml:space="preserve">Se encuentra en ejecución el contrato  para la revisión y ajuste del mapa de riesgos; se realizó reunión con la Oficina de planeación y el asesor contratado y se definieron los criterios para dicho ajuste, a partir de lo previsto en la metodología definida por el DAFP </t>
  </si>
  <si>
    <t>Se verifica información.</t>
  </si>
  <si>
    <t>Subgerencia General, Comunicaciones y Mercadeo, Planeación y Atención al Cliente.</t>
  </si>
  <si>
    <t>En Comité del 04 de junio, la oficina de Planeación presentó las actividades  realizarse en la audiencia de rendición de cuentas, en cada una de sus etapas (previo, durante y posterior) a la audiencia de rendición de cuentas, inlcuida la presentación, la cual se recomendó realizar en un lenguaje incluyente, dada la participación de los vendedores de Lotería.</t>
  </si>
  <si>
    <t>Se encuentra en proceso de ajuste</t>
  </si>
  <si>
    <t>En el mes de mayo se elaboró el informe de verificación de juego en línea, respecto del seguimiento a los meses de marzo y abril, el cual fue enviado por la Unidad de Apuestas y Control de Juegos a la Supervisión del Contrato de Concesión N° 68 de 2016.</t>
  </si>
  <si>
    <t>Mediante radicado, la Unidad de A solicitó al Área de Sistemas el rediseño de la plataforma.
Así mismo, se efectuaron reuniones durante los días, 6 y 20 de mayo entre profesionales de las Áreas de Sistemas y Apuestas y el Contratista Luis Davila, de la Lotería de Bogotá, con el fin de enfatizar en las necesidades de las mejoras al aplicativo tecnológico de Juegos Promocionales y Rifas.
De estas reuniones se levantarans las respectivas actas.</t>
  </si>
  <si>
    <t>Se realizo la semana ambietal del 4 al 7 de juniocon el desarrollo de actividades tales como sensiblizacion a través de un documental sobre la importancia del manejo adecuado de los recursos naturales, caminata ambiental, jornada de no carro y motivación para el uso de medios alternativos y sostenibles de transporte, se continua con el envio de correos electronicos para fomentar la cultura ambiental. y se fue al humedal de Tunjuelo</t>
  </si>
  <si>
    <t>Se solicitaron cotizaciones, pero no fue posible obtener informacion por el tipo de acometida que tiene el edificio.</t>
  </si>
  <si>
    <t>Se realizarón dos reuniones con el comité de contratacion para hacer actualizacion del plan de compras la primera el 20 de agosto y la segunda el 26 de septiembre.</t>
  </si>
  <si>
    <t>Cambio puntos de acopio primario, sensibilizacion sobre el uso de las puntos ecologicos d ela entidad .</t>
  </si>
  <si>
    <t>SEGUIMIENTO</t>
  </si>
  <si>
    <t xml:space="preserve">ENERO: El recaudo en el mes fue de 100,45, debido a que hubo recaudos de la anterior vigencia
FEBRERO:  El recaudo fue del 100.13% por que se continua rcaudando de la vigencia anterior.
MARZO: Se recaudo el 99.71% de lo facturado en el mes.                                                                                                                                                                          </t>
  </si>
  <si>
    <t xml:space="preserve">ENERO: Los compromisos ascendieron al 36,15, teniendo en cuenta que cayo un premio mayor,  adicionalmente no se reverso un R.P del plan de premios.
FEBRERO: El porcentaje de compromiso acumulado, disminuyo al 34,95%, debido a que en este mes se reverso el R.P. de premios de un sorteo de Enero
MARZO:  El nivel de ejecución al trimestre esta en el 39,53%, el cual se encuentra elevado dada la situación de la caida de premios en enero y febrero.                             </t>
  </si>
  <si>
    <t xml:space="preserve">ENERO: El cumplimiento de gastos girados sobre el valor de los ingresos alcanzó el 65,19%
FEBRERO: En el mes de febrero, por error no quedaron cargados los ingresos totales por concepto de venta de billetes, por tal razón  el porcentaje de gastosgirados sobre el valor de los ingresos está en un 21912% en este mes.
MARZO:  el nivel de cumplimiento al cierre del trimeste observamos que los girados acumulados sobre los ingreso acumulados fueron  del 74,10%                                                    </t>
  </si>
  <si>
    <t>ENERO: En las carpetas de los 7 contratos, las 2 adiciones y prórrogas y las 2 prorrogas elaboradas se encuentran todos los documentos exigidos para la celebración de los mismos.     FEBRERO: En las carpetas de los 11 contratos, la orden de compra, la adición y prórroga y la liquidación elaboradas se encuentran todos los documentos exigidos para la celebración de los mismos. MARZO: En las carpetas de los 14 contratos, la adición y prórroga, la adición  y las 2 liquidaciones elaboradas se encuentran todos los documentos exigidos para la celebración de los mismos.</t>
  </si>
  <si>
    <t>Se adelantaron mesas de trabajo con las diferentes dependencias, con el fin de realizar los ajustes a las TRD</t>
  </si>
  <si>
    <t>Consolidacion de la información y divulgación interna para aprobación y posterior envio al Comité Interinsitucional  para aprobación y envio al Archivo para su convalidacion.</t>
  </si>
  <si>
    <t>Se realizo traslado del DVR a la oficina de sistemas, se instalo el monitor en la porteria para que los vigilantes tengan acceso a la informacion de las camaras</t>
  </si>
  <si>
    <t>PGD fue aprobado en reunion del Comité institucional de Gestión y Desempeño del 10 de octubre de  2018</t>
  </si>
  <si>
    <t>Se han adelantado dos reuniones de verificación con la empresa de vigilancia, con el fin de instruir a las personas que prestan sus servicios, sobre los controles para el ingreso de visitantes</t>
  </si>
  <si>
    <t>Capacitación sorre tablas de rentencion Documental y elaboración del inventario documnetal efectuada el 13 de febrero de 2019 en el auditorio con asistencia de 22 funcionarios,</t>
  </si>
  <si>
    <t>Reuniones con cada depencia para la verificación de las TRD</t>
  </si>
  <si>
    <t>Instalación nuevas camaras y reubicacion al interior de la Unidad de loterías</t>
  </si>
  <si>
    <t>Se envio memorando a las personas de seguridad indicando que todo el personal visitante debe ser autorizado por un funcionario de la empresa, debe portar carnet de visitante y ser acompañado por el personal de seguridad hasta que llegue a su destino.</t>
  </si>
  <si>
    <t>Se continua con el manejo de carnet de visitante y acompañamiento por parte del personal de seguridad, se realizo carnetización para los funcionarios con el fín de que los visitantes puedan identificar quien los atiende.</t>
  </si>
  <si>
    <t>Se actualizao el proceso de Inventarios y bienes y servicios</t>
  </si>
  <si>
    <t>Se realizo comité de inventarios y se dio de baja bienes en mal estado</t>
  </si>
  <si>
    <t>Se realizo la actualizacion del sistema SIGA, con lo cual se incia etapa de pruebas para migrar la información.</t>
  </si>
  <si>
    <t>Indicadores sobre consumo papel, energia y agua</t>
  </si>
  <si>
    <t xml:space="preserve">De acuerdo con la visita del Archivo distrital se procede a realizar ajuste al PGD para enviarlo al comité </t>
  </si>
  <si>
    <t xml:space="preserve">De acuerdo con la visita del Archivo distrital se procede a realizar ajuste al PINAR para enviarlo al comité </t>
  </si>
  <si>
    <t>Socializacion con las dependencias de las TRD finales para sus posterior aprobación,</t>
  </si>
  <si>
    <t>En este trimestre no se han adelantado acciones frente a este tema</t>
  </si>
  <si>
    <t>El 18 de septiembre se solicitó a la oficina de planeación  incluir el PETI para aprobación.</t>
  </si>
  <si>
    <t>Se realizó ajustes a la parametrización de la nómina en la interfase con financiera.</t>
  </si>
  <si>
    <t>En mayo se hizo necesario prorrogar el contrato debido a que no se habían ejecutado la bolsa de horas, los dos simulacros del plan de contigencia y las capacitaciones.
En el mes de Julio se realizaron los 2 simulacros los cuales fueron exitosos.
En el mes de septiembre se terminaron las capacitaciones.
Se ha realizado el afinamiento de la base de datos.</t>
  </si>
  <si>
    <t>No se tiene proyectado realizar sorteo con incentivo con cobro en la vigencoia 2019</t>
  </si>
  <si>
    <t>Las ventas son registradas sorteo a sorteo en cuadro resumen de seguimiento disponible en la ruta Loterias/Andres M/información sorteos/ sorteo 2019/ganadores 2001 - 2019. Se elabora semanalmente informe detallado de las ventas por regiones y distribuidores y es socializado con la Subgerencia General</t>
  </si>
  <si>
    <t>Se reiteró la solicitud a Thomas Greg and Sons para que nos colaboren con la instalación y configuración de la máquina.</t>
  </si>
  <si>
    <t>SE evidencia la máquina, y la entrega de thomas de los instaladores, sin embargo estos no funcionan, pendiente de solcitar a Thomas nuevos instaladores.</t>
  </si>
  <si>
    <t>el día 23 de enero de 2019 se realizó socialización sobre el estado del Modelo Integrado de planeación y Gestión de la Entidad.</t>
  </si>
  <si>
    <t>El 23 de septiembre de 2019, se dio inicio al concurso de MIPG - POLÍTICAS ANTICORRUPCIÓN, donde se capactió a los funcioanrios sobre las dimensiones de Talento Humano y Control Interno, adicionalmente se socialziaron las Políticas Anticorrupción.</t>
  </si>
  <si>
    <t>}</t>
  </si>
  <si>
    <t>Se suscribió contarto con el ICONTEC para la actualziación de la certificación en la norma ISO:9001:2015, la auditoría se realizará en el mes de octubre d e2019.</t>
  </si>
  <si>
    <t>La Política de Administración De Riesgos fue publicada ne la págin aweb en la ruta 
https://www.loteriadebogota.com/gestion-riesgos/</t>
  </si>
  <si>
    <t>LOTERIA DE BOGOTÁ                                                                      PLAN ANTICORRUPCION Y ATENCION AL CIUDADANO 2019</t>
  </si>
  <si>
    <t>PROBLEMÁTICA O NECESIDAD A SATISFACER</t>
  </si>
  <si>
    <t>INDICADOR</t>
  </si>
  <si>
    <t>Mediante Resolución 132 de 2018 se expidió el  Código de Integridad, los servidores y contratistas de la entidad no reconocen los valores del servicio público definidos en dicho Código. Se requiere que el 100% de los servidores reconozcan e identifiquen los valores del servicio público.</t>
  </si>
  <si>
    <t>Introducir a los servidores al nuevo código de integridad adoptado por la entidad</t>
  </si>
  <si>
    <t>Lograr que en la evaluación practicada una vez se efectúe la capacitación y socialización del código de integridad, el promedio de puntaje obtenido por los servidores, sea superior a 9</t>
  </si>
  <si>
    <t>Se requiere que todas las dependencias de la entidad, actualicen las tablas de retención documental, proceso que necesita de la intervención de los funcionarios de la entidad encargados de gestionar el archivo en cada una de las dependencias.</t>
  </si>
  <si>
    <t>Lograr que el 100% de las dependencias realicen la actualización de las tablas de retención documental de acuerdo a los lineamientos impartidos en la capacitación</t>
  </si>
  <si>
    <t>No. de dependencias que actualizaron las tablas de retención documental / No de dependencias existentes en la entidad</t>
  </si>
  <si>
    <t>Se requiere realizar los inventarios documentales del archivo de Gestión existente en las dependencias de la entidad.</t>
  </si>
  <si>
    <t>Gestión Documental</t>
  </si>
  <si>
    <t>Realizar el 100% de los inventarios documentales del archivo de gestión de las dependencias de la entidad.</t>
  </si>
  <si>
    <t>No. de inventarios documentales realizados / No. dependencias de la entidad.</t>
  </si>
  <si>
    <t>Es necesario mejorar la calificación obtenida en Formulario Único de Reporte de Avance a la Gestión FURAG que para la vigencia 2017 fue de 66,85</t>
  </si>
  <si>
    <t>Fortalecer las competencias de los servidores del nivel directivo, relacionadas con el conocimiento sobre juegos de suerte y azar</t>
  </si>
  <si>
    <t>Directivos de la Entidad del proceso misional</t>
  </si>
  <si>
    <t>Fortalecer las competencias del servidor público</t>
  </si>
  <si>
    <t xml:space="preserve">Valoración cualitativa del servidor sobre los temas abordados en la capacitación </t>
  </si>
  <si>
    <t>Fortalecer las competencias jurídicas en materia de gestión pública</t>
  </si>
  <si>
    <t>Gestión Pública</t>
  </si>
  <si>
    <t>Actualización sobre diversos temas de gestión pública</t>
  </si>
  <si>
    <t>Secretario General</t>
  </si>
  <si>
    <t>La Lotería de Bogotá modificará su Manual de Contratación, con el fin que los procesos se realicen a través de la plataforma del SECOP II, de acuerdo a ello es necesario capacitar los líderes de los procesos y servidores que tienen a su cargo la supervisión de los contratos, en el manejo de esta herramienta.</t>
  </si>
  <si>
    <t>SECOP II</t>
  </si>
  <si>
    <t>Capacitar a los líderes De los procesos y funcionarios que ejercen supervisión de contratos o apoyan los procesos contractuales en el manejo del SECOP II</t>
  </si>
  <si>
    <t>Líderes de Proceso</t>
  </si>
  <si>
    <t>Lograr que la Lotería de Bogotá, realice sus procesos de contratación a través de la plataforma de SECOP II y que estos se lleven a cabo en los términos y condiciones contenidos en dicho aplicativo</t>
  </si>
  <si>
    <t>No. de procesos tramitados en el SECOP II</t>
  </si>
  <si>
    <t>En la encuesta de medición del clima laboral 2018, en algunos aspectos objeto de evaluación, tales como la cooperación entre equipos de trabajo y entre los funcionarios, se obtuvo un 59%, en posibilidades de desarrollo en la empresa, un 72.73%, o en sentido de reconocimiento que los trabajadores perciben por el trabajo que realizan, se obtuvo un 76%.</t>
  </si>
  <si>
    <t>Incrementar el resultado de los índices de la encuesta de clima laboral, especialmente el relacionado con cooperación de funcionarios, posibilidades de desarrollo y de reconocimiento.</t>
  </si>
  <si>
    <t>Índices de la encuesta de clima laboral</t>
  </si>
  <si>
    <t xml:space="preserve">Durante el año 2018, el indicador estratégico de índice de atención de llamadas, fue en promedio del 57%. </t>
  </si>
  <si>
    <t>Incrementar el índice de llamadas telefónicas en la dependencias de la Lotería de Bogotá.</t>
  </si>
  <si>
    <t>Índice de atención de llamadas telefónicas.</t>
  </si>
  <si>
    <t>En las auditorias del Sistema para la Prevención del Lavado de Activos y Financiación del Terrorismo han evidenciado que algunos funcionarios desconocen la normatividad vigente para este efecto</t>
  </si>
  <si>
    <t>Lograr que los funcionarios identifiquen y conozcan los diferentes conceptos sobre la Prevención y el Control del Lavado de Activos</t>
  </si>
  <si>
    <t>Porcentaje de funcionarios de la entidad que aprobaron la capacitación y fueron certificados en conocimientos sobre el control para la prevención y el lavado de activos</t>
  </si>
  <si>
    <t>RESULTADO DEL INDICADOR</t>
  </si>
  <si>
    <t>Promedio de calificacion en evaluación de conocimiento sobre código de integridad:  Sumatoria de los puntajes obtenidos en la evaluación sobre Código de Integridad / No. de servidores y contratistas que presentaron la evaluación.</t>
  </si>
  <si>
    <t xml:space="preserve">En la página web, link de Transparencia está publicada la informacón de transferencia y la ejecución presupuestal a junio de 2019. La publicación de los Estados Financiero se hace en julio.  </t>
  </si>
  <si>
    <t>La parametrización esta acorde con el Marco normativo</t>
  </si>
  <si>
    <t>El Gerente General manifestó que le seminario mostró un escenario global y permitó comparar modelos de otras naciones, así como evidencia la regulación legal Colombiana.  Por su parte, la  Subgerente Comercial, manifestó que fue un tema enriquecedor que le permitió estar actualizada en la vanguardia del sector, mejoró el conocimiento del cargo y aumentó su capacidad de liderazgo</t>
  </si>
  <si>
    <t>El Congreso fue de mucha actualidad ypermitió desarrollar temas de control y de legalidad</t>
  </si>
  <si>
    <t>A la fecha se han tramitado exitosamente dos procesos en el SECOP II y se aperturó uno nuevo que se encuentra en trámite</t>
  </si>
  <si>
    <t>Se remitió correo electrónico el 24 de septiembre de 2019, a todos los funcionarios, enunciado los valores contenidos en el Código de Integridad y el 30 de septiembre se realizó la socialización de los valores y principios en el Auditorio de la Entidad</t>
  </si>
  <si>
    <t>Durante el mes de septiembre de 2019, los servidores realizaron bajo la metodología e-learnign el Modulo dispuesto por la UIAF, sobre lo que debe conocer de la Prevención de Lavado de Activos y Financiación del Terrorismo</t>
  </si>
  <si>
    <t>El 1 de octubre de 2019, se llevó a cabo en el Auditorio de la Entidad, la capacitacion sobre SIPLAFT - Operaciones Sospechosas, conferencia que fue impartida por un servidores de la UIAF</t>
  </si>
  <si>
    <t xml:space="preserve">Se realizó el ajuste y actualización del procedimiento </t>
  </si>
  <si>
    <t xml:space="preserve">Se actualizó la Política de Atención al Cliente y se socializó </t>
  </si>
  <si>
    <t xml:space="preserve">La Política de Atención al Cliente se encuentra actualizada </t>
  </si>
  <si>
    <t xml:space="preserve">Se realiza una nueva actualización  y ajustes a la Política de Atención al Cliente y se socializó </t>
  </si>
  <si>
    <t xml:space="preserve">Se encuentra actualizado el indicador de satisfacción del cliente </t>
  </si>
  <si>
    <t>Se encuentra actualizado el indicador de atención de PQRS</t>
  </si>
  <si>
    <t>Se encuentra actualizada la publicación del Informe Mensual de PQRS</t>
  </si>
  <si>
    <t>Primer Trimestre - Segundo Trimestre - Cuarto trimestre.</t>
  </si>
  <si>
    <t>Que los funcionarios y contratistas de la Lotería de Bogotá, participen activamente en las actividades de socialización y capacitación en el nuevo Modelo Integrado de Gestión y Planeación. 
Superar la calificación de 66,85 obtenida en el FURAG para la vigencia 2017</t>
  </si>
  <si>
    <t>Funcionarios y/o contratistas participantes / Total de funcionarios y/o contratistas 
Calificación FURAG</t>
  </si>
  <si>
    <t>Se verifica actividad</t>
  </si>
  <si>
    <t>El  Junio se  llevo al Comité de Gestión Documental el PINAR, el cual fue objeto de observaciones, las cuales estan siendo ajustadas</t>
  </si>
  <si>
    <t>Se realiza seguimiento por parte de la oficina de planeación, se verifica información.</t>
  </si>
  <si>
    <t>Se verificó por parte de la oficina de planeación.</t>
  </si>
  <si>
    <t>No reporta actividad</t>
  </si>
  <si>
    <t>Si bien es cierto se han realizado actividades de mejora en la plataforma para racionalizar los trámites, esta actividad a corte junio no se ha adelantado, dado que deben realziar es actividad de socialización sobre la normatividad y competencias legales con los centros comerciales en el Distrito Capital.</t>
  </si>
  <si>
    <t>Se indica pro parte de la Subgerencia la no realización de esta atividad para la vigencia 2019.</t>
  </si>
  <si>
    <t>Se verifica por parte de la Oficina de planeación.</t>
  </si>
  <si>
    <t>Esta en desarrollo esta actividad.</t>
  </si>
  <si>
    <t>Se verifica la actividad.</t>
  </si>
  <si>
    <t>Se verifica esta actividad.</t>
  </si>
  <si>
    <t>Pendiente de verificar</t>
  </si>
  <si>
    <t>ok</t>
  </si>
  <si>
    <t>Actividad que se programó para realizar entre el mes de septiembre a noviembre de 2019.</t>
  </si>
  <si>
    <t>No se reportan avances en esta actividad.</t>
  </si>
  <si>
    <t>Es importante que se defina el nivel de avance de la herramienta, dado que la actividad está enfocada a identificación de putnos donde se deba realziar las visitas. Se debe involucrar al profesional que realzia las visitas.</t>
  </si>
  <si>
    <t>El 04 de junio de 2019, se presentó en el CIGYD el seguimiento al plan de acción con corte abril de 2019.</t>
  </si>
  <si>
    <t>Se realizó contrato de prestación de servicios con el fin de aelantar auditorías internas de calidad vigencia 2019, las cuales fueron realzidas durante el mes de Junio.</t>
  </si>
  <si>
    <t>Se creo y se configuró la máquina virtual para implementar el ambiente de pruebas</t>
  </si>
  <si>
    <t xml:space="preserve">El Ing Dávila realiza los ajustes en el ambiente de pruebas y lo entrega para que los usuarios realicen las pruebas. </t>
  </si>
  <si>
    <t>Se realizaron 8 horas de capacitacion a los funcionarios de sistemas sobre el DRP implementado en la nube de Oracle</t>
  </si>
  <si>
    <t>Se realizaron 10 horas de capacitación a los funcionarios de sistemas sobre el funcionamiento del DRP implementado en la nube de Oracle</t>
  </si>
  <si>
    <t>Se remitió por correo electrónico el manual de funciones a los líderes de los procesos, con el fin de que formularan sus observaciones y recomendaciones</t>
  </si>
  <si>
    <t>Para fortalecer el factor "visibilidad de los directivos", objeto de evaluacion dentro de la encuesta de clima organizacional, se han realizado dos reuniones con el señor gerente, con el fin de informar a los funcionarios sobre las gestiones comerciales adelantadas ypara incrementar la reserva tecnica el 17 de junio de 2019. 
Así mismo, el 26 de junio de 2019 se llevó a cabo el proceso de rendición de cuentas a cargo del Gerente General de la entidad, a la cual fueron invitados los funcionarios de la entidad</t>
  </si>
  <si>
    <t>el 18 de julio y el 14 de agosto de 2049, se aplicó la encuesta de riespo psicosocial con el fin de determinar los factores psicosociales a los que están expuestos los trabajadores y que están afectando su calidad de vida.</t>
  </si>
  <si>
    <t>El 11 de febrero de 2019, se remitió a todos los funcionarios correo electronico sobre informacion de interés relacionada con las funciones del Comité de Convivencia Laboral, instancia encargada de tramitar las quejas de acoso laboral y se publicó en la intranet, el botón de acoso laboral, el cual contiene una presentación sobre dicho tema, indicando el trámite a seguir ante una situación de presunto acoso.</t>
  </si>
  <si>
    <t>Se actualizó el manual de inducción y reinducción, el cual se encuentra publicado en la página de intranet de la entidad</t>
  </si>
  <si>
    <t>No se adelantaron acciones frente a esta actividad</t>
  </si>
  <si>
    <r>
      <t xml:space="preserve">Si bien es cierto la Unidad de Talento realizó el Plan del Sistema de Gestión y Seguridad en el Trabajo, para la vigencia 2019, en el primer trimestre no realizó ninguna de las actividades planteadas como eran </t>
    </r>
    <r>
      <rPr>
        <sz val="10"/>
        <color theme="1"/>
        <rFont val="Arial"/>
        <family val="2"/>
      </rPr>
      <t>; 1) Realizar el nombramiento formal del responsable del sistema de gestión de seguridad y salud en el trabajo; e 2) Implementar las exigencias en cuanto seguridad y salud en el trabajo a proveedores y contratistas.</t>
    </r>
  </si>
  <si>
    <t>Realizar la evaluación inicial para la vigencia 2019</t>
  </si>
  <si>
    <t>En mayo de 2019, se realizó la evaluación inicial de los estándares mínimos del SG - SST, la cual fue practida por la ARL SURA.
Se ha venido realizando el mantenimiento preventivo y corectivo a los vehículos de la entidad.</t>
  </si>
  <si>
    <t>Se participó en el simulacro distrital de evacuación.</t>
  </si>
  <si>
    <t>Se realizaron las actividades previstas, relacionadas con la capacitación en aspectos misionales de la entidad.</t>
  </si>
  <si>
    <t>Se formuló el plan de capacitacion y se capacitó a los funcionarios en temas relacionados con la gestión documental y MIPG</t>
  </si>
  <si>
    <t>Se realizaron actividades formativas relacionadas con el Código de Integridad, MIPG, Gestión Pública, Secop II y SIPLAFT.</t>
  </si>
  <si>
    <t>La Jefe de la Unidad de Talento  Humano, asistió al taller de Código de Integridad, convocada por la Alcaldía Mayor de Bogotá, relacionada con la apropiación de los valores de dicho Código.
El 24 de septiembre de 2019, se remitio correo electronico a todos los funcionarios, indicando los valores del servicio públicos con su correspondiente definición.</t>
  </si>
  <si>
    <t>Se efectuó jornada de capacitación y socialización con los servidores públicos y contratistas, sobre el código de integridad y se efectuó evaluación sobre los conceptos aprendidos.</t>
  </si>
  <si>
    <t>Se diiseño y formuló el plan de bienestar y se realizó la conmemoración de día Internacional de la Mujer</t>
  </si>
  <si>
    <t>Se formuló el plan de incentivos</t>
  </si>
  <si>
    <t>No reporta avances</t>
  </si>
  <si>
    <t>Se solicitaron cotizaciones para la impelemtnación de la herrameinta</t>
  </si>
  <si>
    <t>La audiencia de rendición de cuentas se llevó a cabo el dia 28 de junio de 2019, se realzión informe y publicó en la pagina web de la entidad.</t>
  </si>
  <si>
    <t>No se conto con contrato de Agencia Digital en el trimestre, por lo cual el area de Comunicaciones y Mercadeo realizo la administracion de comunidades de las redes sociales.</t>
  </si>
  <si>
    <t>Se iniciara la actualización en el tercer trimestre ya que fue actualizada a finales del año 2018.</t>
  </si>
  <si>
    <t>1- Se continua con campaña de Chance Legal realizando diferentes publicaciones en Redes Sociales, realizando Pauta digital y continuando con la Landing Page informativa, link: https://www.loteriadebogota.com/chancelegal.
 2- Se continua con campaña de Juego legal para el producto Loteria donde se diseño landing page informativa, link: https://www.loteriadebogota.com/comocomprarloteria/; tambien se realizaron cuñas de sorteos especiales con slogan de juego legal, se continuo con el sello de juego legal en las publicaciones en Redes Sociales y publicidad de la Lotería de Bogotá, se enviaron correos electronicios a la BD de la Tienda por medio de la plataforma de email marketing, se realizo pauta digital, se amplio el tiempo de la publicidad a través de 100 avisos Eucoles en paraderos de buses en la ciudad de Bogotá, negociado por la Subgerencia General.                                   3. Se realizaron las siguientes activaciones BTL en las que se hizo presencia de marca, venta del producto y promoción del juego legal por medio de stand, montaje logístico, volanteo, juegos (en algunos casos) y merchandising alusivo a la marca y al juego legal de lotería y chance:                                                                           * Activación comercial BTL de la Lotería de Bogotá en el evento: "Carrera 5K Servidores por Bogotá el 8 de junio de 2019 (Parque Simón Bolívar)"                                                                                        * Activación comercial BTL de la Lotería de Bogotá en puntos "TAT" de BALOTO (19, 26 y 29 de junio de 2019)</t>
  </si>
  <si>
    <r>
      <t>1- Se continua con la campaña de Chance Legal realizando diferentes publicaciones en Redes Sociales, asi como Pauta digital, y sigue al aire la Landing Page informativa, link: https://www.loteriadebogota.com/chancelegal                                                                                                                 2- Se continua con Campaña de Juego legal para el producto Loteria donde se diseño landing page informativa, link: https://www.loteriadebogota.com/comocomprarloteria/; con cuñas de sorteos especiales con slogan de juego legal, se continuo con el sello de juego legal en las publicaciones en Redes Sociales y publicidad de la Lotería de Bogotá.                                                                                       3. Se realizaron las siguientes activaciones BTL en las que se hizo presencia de marca, venta del producto y promoción del juego legal por medio de stand, montaje logístico, volanteo y merchandising alusivo a la marca y al juego legal de lotería y chance:                                                                                                                                                                                                                                               * Actividad BTL de participación de promoción institucional y comercial de la Lotería de Bogotá en capacitaciones a las vendedoras de kioskos - Baloto en Barranquilla, Cali, Bucaramanga y Medellín (5, 8, 9 y 11 de julio de 2019) (</t>
    </r>
    <r>
      <rPr>
        <sz val="9"/>
        <color theme="1"/>
        <rFont val="Arial"/>
        <family val="2"/>
      </rPr>
      <t>Promover e incentivar a la fuerza de venta de los kioskos de Baloto para fortalecer la venta de Lotería de Bogotá en dichos canales, así como aprovechar esos espacios para tener presencia de marca, reconocimiento por parte de las vendedoras Baloto sobre la marca LDB y promover en dichas capacitaciones el juego legal por medio de la charlas y del merchandising alusivo a la marca y al juego legal de lotería y chance</t>
    </r>
    <r>
      <rPr>
        <sz val="10"/>
        <color theme="1"/>
        <rFont val="Arial"/>
        <family val="2"/>
      </rPr>
      <t>)                                                                                                                        * Actividad BTL de participación institucional y comercial de la Lotería de Bogotá en el II Congreso Nacional de Loterías y Distribuidores de Colombia organizado por ANDELOTE en Montenegro - Quindío. (participación en la jornada de la muestra comercial el 24 de julio) (</t>
    </r>
    <r>
      <rPr>
        <sz val="9"/>
        <color theme="1"/>
        <rFont val="Arial"/>
        <family val="2"/>
      </rPr>
      <t>Hacer presencia comercial e institucional de la marca LDB en este Congreso y promover e incentivar la compra de billetes y fracciones de la LDB en la actividad así como promoción del juego legal por medio de stand, montaje logístico y merchandising alusivo a la marca y al juego legal de lotería y chance</t>
    </r>
    <r>
      <rPr>
        <sz val="10"/>
        <color theme="1"/>
        <rFont val="Arial"/>
        <family val="2"/>
      </rPr>
      <t xml:space="preserve">)                                                                                                                                                                              * Activación comercial BTL de la Lotería de Bogotá en puntos "TAT" de BALOTO (13, 17, 19, 24 y 31 de julio de 2019)                                                                                                                                                                          * Activación comercial de la Lotería de Bogotá en Centros Especializados puntos "VÍA" KIOSKOS BALOTO (31 de julio de 2019)                                                                                                                                               * Activación comercial de la Lotería de Bogotá en Centros Especializados puntos "VÍA" KIOSKOS BALOTO (1 de agosto de 2019)                                                                                                                                                                                                                                                     * Activación comercial de la Lotería de Bogotá en el evento: "23° Festival de Verano de Bogotá" (del 3 al 11 de agosto de 2019)                                                                                                                                            * Activación comercial BTL de la Lotería de Bogotá en puntos "TAT" de BALOTO (14, 21, 28 y 30 de agosto de 2019)                                                                                                                                                                        * Activación comercial de la Lotería de Bogotá en Centros Especializados puntos "VÍA" KIOSKOS BALOTO (15, 22 y 29 de agosto de 2019)                                                                                                                                                                                                                                * Activación comercial de la Lotería de Bogotá en puntos BALOTO "TAT" y en Centros Especializados puntos "VÍA" KIOSKOS BALOTO (5, 18, 19  y 25 de septiembre de 2019)                                                                                                                                                                   * Activación comercial de la Lotería de Bogotá en el Festival de la Cultura, el Arte y el Emprendimiento (Plaza de los Artesanos) Secretaría Distrital de Desarrollo Económico - SDE (14 de septiembre de 2019)         </t>
    </r>
  </si>
  <si>
    <t>La encuesta fue aprobada por la Subgerente General y enviada a Sistemas para que continúen ellos con el trámite técnico de implementación</t>
  </si>
  <si>
    <t>El 4 de julio la Subgerente General envía correo a la ingeniera Yolanda de la Oficina de Sistemas solicitando avance sobre la implementación de la encuesta en el IVR y solicitando cita con la persona encrgada para adelantar este compromiso</t>
  </si>
  <si>
    <t xml:space="preserve">La encuesta fue aprobada por la Subgerente General y enviada a Sistemas para que continúen ellos con el trámite técnico de implementación y así poder tener el reporte para hacer el respectivo análisis </t>
  </si>
  <si>
    <t xml:space="preserve">El 4 de julio la Subgerente General envía correo a la ingeniera Yolanda de la Oficina de Sistemas solicitando avance sobre la implementación de la encuesta en el IVR y solicitando cita con la persona encrgada para adelantar este compromiso y así continuar después con el análisis de la información reportada </t>
  </si>
  <si>
    <t>Se envio la matriz actual a todas los jefes de unidad para su respectiva actualización en el mes de Julio, se amplio el plazo de entrega hasta el mes de Septiembre para proceder a unificarla en el mes en el cuarto trimestre.</t>
  </si>
  <si>
    <t>Se realizó visita de Fiscalización durante los días 24, 25 y 26 de julio de 2019 en la sede Administrativa de Gelsa, con el propósito de realizar seguimiento a las actividades desarrolladas dentro del periodo abril a junio de 2019. La Unidad de Apuestas y Control de Juegos presentó el informe respectivo a la Supervisión del Contrato de Concesión N° 68 de 2016.</t>
  </si>
  <si>
    <t>En el mes de agosto se elaboró el informe de verificación de juego en línea, respecto del seguimiento a los meses de mayo y junio, el cual fue enviado por la Unidad de Apuestas y Control de Juegos a la Supervisión del Contrato de Concesión N° 68 de 2016.</t>
  </si>
  <si>
    <t>No se realizaron capacitaciones durante el periodo de julio a septiembre de 2019.</t>
  </si>
  <si>
    <t>El ing Dávila entregó en el ambiente de pruebas las modificaciones solicitadas al formulario de solicitud de juegos promocionales, a los cuales se le realizaron algunas observaciones y a la fecha la Lotería está realizando las pruebas.</t>
  </si>
  <si>
    <t>se realizó el cargue en el aplicativo SEGPLAN de la ejecución de proyecto de inversión tercer trimestre 2019, así como de las cuentas por pagar 2018  y se remitió correo electrónico a la Secretaría Distrital de Planeación; así mismo se realizó informe de ejecucion de proyecto de inversión con corte tercer trimestre de 2019, el cual fue remitido a cada uno de los líderes y publicado en la página de la entidad.</t>
  </si>
  <si>
    <t>Se llevó a cabo la auditoria en agosto 20, 21, 22 y 23 de 2019 y septiembre 26 de 2019, en las instalaciones de GELSA y Datacenter Colombia, así mismo se envío documento con No. de radicación 2-2019-1898 al concesionario solicitando las acciones correctivas respectivas</t>
  </si>
  <si>
    <t>Ya se construyó el modelo en la aplicación "Chanseguro", actualmente se esta ejecutando dicho modelo para todos los datos de la concesión, eso quiere decir que se ejecuta esta tarea por meses, desde el 1 de enero de 2017, el sistema va en abril del 2017, se esta optimizando este proceso de tal manera que sea mas eficiente ya que se esta tomando una semana de carga afectando los otros procesos del sistema de auditaria.</t>
  </si>
  <si>
    <t>Durante el tercer trimestre se realizaron las siguientes tareas solicitadas por la unidad de apuestas y control de juegos:
- Ajuste a reporte detalle premios cuando se paga uno de los dos o más premios causados y se incluye valor de impuestos.
- Se ajusta aplicación de validar colillas en APEX para carga de colillas con rango de fecha menor a dos meses y validar en pantalla cantidad de colillas repetidas, cantidad de colillas que no existen o no se encontraron.
- Se realiza ajuste y actualizacion de la tabla de chance_detalle para insertar numero de colilla, serie única, cod_vendedor y loteria para realizar consulta a nivel de colilla de manera más eficiente en BI.
- Creación de reporte de premios por colillas.
- Creación del reporte Ajustes por producto, solicitado por el área de apuestas.
- Ajuste a cargue de Ajustes para incluir fecha en ceros cuando no existan ajustes, solicitado por el área de Apuestas
- Validación caso colilla por diferencia de fecha de pago entre lo reportado en GG y lo  reportado por UIAF.</t>
  </si>
  <si>
    <t>A continuación se indica las visitas realizadas durante el periodo:
1. BOGOTÁ: 15 de agosto en la SPT Restrepo con un total de 15 puntos de venta visitados.
2. CUNDINAMARCA: 17 y 23 de julio en los Municipios de Villeta y Girardot; y el 29 de agosto en la SPT Facatativa, vistando un total de 36 puntos de venta.
Es de tener en cuenta que para el mes de septiembre no fue posible realizar las visitas establecidas en el cronógrama, en razón a que las fechas programadas coincidieron con el paro de conductores  en la ciudad de Bogotá, lo cual impidio la normal movilización dentro y fuera de la ciudad, por lo tanto se reprogramaron para el mes siguiente.</t>
  </si>
  <si>
    <t>Si bien es cierto la normatividad correspondiente a los Juegos Promocionales y Rifas se encuentra publicada en la página web de la entidad, dado que nos encontramos realizanco pruebas funcionales a la plataforma de acceso a los gestores, se tiene previsto la capacitación posterior a las mejoras introducidas a la plataforma y donde se les reiterara la normatividad vigente.</t>
  </si>
  <si>
    <t>Planeación presentará el documento metodológico para la aprobación del Comité Institucional de Gestión y Desempeño.</t>
  </si>
  <si>
    <t>No se adelanto ninguna actividad</t>
  </si>
  <si>
    <t>Nuevamente se están solicitando otras cotizaciones para incluir el mantenimiento a la planta y la inclusión de las encuestas.</t>
  </si>
  <si>
    <t>En este trimestre se realizó la contratación para el ajuste de las TRD y con base en las actualizadas se realizarán las sugerencias pertinentes de seguridad de la información.
Para el caso de los activos tipo instalaciones de procesamiento de información en el primer trimestre de 2019 quedó actualizado.
La matriz de riesgos de seguridad de la información conserva los riesgos contemplados en el ultimo trimestre de 2018 ya que no se tienen nuevos riesgos con base en los análisis realizados para los activos de información, activos tipo instalaciones de procesamiento de información y/o periféricos.</t>
  </si>
  <si>
    <t>Dado que las TRD se entregaron en un momento en el cual el proyecto de diseño de PETIC y Arquitectura TIC había finalizado en su ejecución, fue necesario realizar el análisis de las TRD y de las caracterizaciones de las TRD sobre borradores. Se hizo el análisis tanto por parte del asesor como por parte de la Profesional Especializada de Sistemas y se remitieron correos y actas con dicho análisis de modo que se pudieran llevar a cabo los ajustes antes de realizar la entrega de las TRD.</t>
  </si>
  <si>
    <t>Se está a la espera del ajuste de las TRD por parte del contratista</t>
  </si>
  <si>
    <t>Nuevamente se realizaron ajustes a las TRD y se solicitó que las TRD fueran entregadas en excel.</t>
  </si>
  <si>
    <t>Se están realizando las pruebas correspondientes en dicho ambiente.</t>
  </si>
  <si>
    <t>Se han realizado actividades de transferencia de conocimiento y afinamiento a la Base de Datos.</t>
  </si>
  <si>
    <t>En este trimestre se esta en la etapa de diseño del PETI.</t>
  </si>
  <si>
    <t>La contratista entrega el PETI, se realizan unos ajustes.</t>
  </si>
  <si>
    <t>La Ingeniera entregó la política de Seguridad y privacidad de la inforamación.</t>
  </si>
  <si>
    <t xml:space="preserve">Se presentó el informe correspondiente con corte a agosto 31 de 2019, el cual se encuentra publicado en la página web de la entidad </t>
  </si>
  <si>
    <t xml:space="preserve">Se viene adelantando conforme a lo programado; a la fecha se encuentran en  ejecución las auditorías al proceso de Explotación de juegos de Suerte y Azar - Apuestas permanentes;  Cartera y los seguimientos de austeridad y cumplimiento de metas </t>
  </si>
  <si>
    <t>En coordinación con la Oficina de Planeación y la Unidad de Talento Humano, se desarrolló la primera de actividades de sensibilización sobre el MIPG, la política anticorrupción, la Política de Integridad y el MECI, en el marco del MIPG.</t>
  </si>
  <si>
    <t>Se realizó seguimiento a los planes de mejoramiento con Contraloría y los internos; En el marco de la Auditoría Regular adelantada por la Contraloría d Bogotá, se presentaron las evidencias correspondientes y se logró el cierre de todas las acciones abiertas con fecha de terminación a 31-12 2019</t>
  </si>
  <si>
    <t xml:space="preserve">Actividad programada para el tercer trimestre </t>
  </si>
  <si>
    <t>Se viene adelantando conforme a lo programado; a la fecha se encuentran en ejecución las auditorías al SIPLAFT, Cartera y los seguimientos a PQRs y Matríz de Comunicaciones.</t>
  </si>
  <si>
    <t>Actividad programada para el tercer trimestre</t>
  </si>
  <si>
    <t xml:space="preserve">Se realizó la auditoría programada, el informe fue presentado a la Gerencia y remitido para su publicación </t>
  </si>
  <si>
    <t>En el segundo trimestre de 2019 se publicaron los 23 contratos y 7 adiciones y prórrogas celebrados en el SECOP</t>
  </si>
  <si>
    <t>ABRIL: En las carpetas de los 5 contratos, 1 adición y 1 prórroga elaboradas se encuentran todos los documentos exigidos para la celebración de los mismos. 
MAYO: En las carpetas de los 4 contratos y 3 prórrogas elaboradas se encuentran todos los documentos exigidos para la celebración de los mismos.
JUNIO: En las carpetas de los 14 contratos y 2 prórrogas elaboradas se encuentran todos los documentos exigidos para la celebración de los mismos.</t>
  </si>
  <si>
    <t>En el tercer trimestre de 2019 se publicaron los 2 contratos y 8 adiciones y prórrogas celebrados en el SECOP</t>
  </si>
  <si>
    <t>JULIO: En las carpetas de los contratos se encuentran todos los documentos exigidos para la celebración de la  adición y de la prórroga elaboradas. 
AGOSTO: En las carpetas de los contratos se encuentran todos los documentos exigidos para la celebración  de las 2 prórrogas y de la adición y prórroga elaboradas.
SEPTIEMBRE: En las carpetas de los 2 contratos,  la adición, la prórroga y la cesión elaboradas se encuentran todos los documentos exigidos para la celebración de los mismos.</t>
  </si>
  <si>
    <t xml:space="preserve">Actividad adelantada con ocasión de la verificación de la encuesta del Índice de Transparencia, que fué liderada por la Oficina de Planeación </t>
  </si>
  <si>
    <t>%</t>
  </si>
  <si>
    <t>Programa de Uso Eficiente del Agua</t>
  </si>
  <si>
    <t>Realizar  2 revisiones a las instalaciones hidrosanitarias  de la lotería de bogotá</t>
  </si>
  <si>
    <t>GESTOR PIGA</t>
  </si>
  <si>
    <t xml:space="preserve">Realizar dos Piezas publiciatarias en las carteleras de la entidad
</t>
  </si>
  <si>
    <t>cambio de sistemas ahorradores de Agua</t>
  </si>
  <si>
    <t>Desarrollar practicas de seguimiento y monitoreo al consumo del recurso energia aplicando criterios de ahorro y eficiencia dento del plan de gestion ambiental institucional para el periodo 2016-2020</t>
  </si>
  <si>
    <t>Programa de Uso Efciciente de la Energia</t>
  </si>
  <si>
    <t>Realizar 2 revisiones en la red electrica  de la Lotería de Bogotá</t>
  </si>
  <si>
    <t>Desarrollar practicas de seguimiento y monitoreo al manejo de residuos impulsando actividades tale como la separacion en la fuente generando asi un real aprovechamiento de los residuos las cuales se desarrollara durante el epriodo 2016-2020</t>
  </si>
  <si>
    <t>Programa de  Gestión Integral de Residuos</t>
  </si>
  <si>
    <t xml:space="preserve">Realizar 2 actividades de separacion en la fuente de los residuos solidos </t>
  </si>
  <si>
    <t xml:space="preserve">Realizar entrega de material aprovechable trimestralmente </t>
  </si>
  <si>
    <t xml:space="preserve">realizar una entrega anual de material peligroso </t>
  </si>
  <si>
    <t>promover el desarrollo de practicas respetuosas con el medio ambiente permitiendo crear y divulgar la cultura ambiental a nivel institucional y la comunidad en general. El tiempo de realizacion de este programa sera ejecutado en el periodo. 2016-2020</t>
  </si>
  <si>
    <t xml:space="preserve">Programa de practicas sostenibles </t>
  </si>
  <si>
    <t>proyeccion video de concientizacion en la semana ambiental</t>
  </si>
  <si>
    <t>sensibilizacion importancia del PIGA en la Lotería de Bogotá</t>
  </si>
  <si>
    <t>Jornada marcacion de bicicletas por la secretaria de movilidad</t>
  </si>
  <si>
    <t xml:space="preserve">charla uso eficiente del agua, la energia y separacion en la fuente </t>
  </si>
  <si>
    <t xml:space="preserve">caminata ambiental </t>
  </si>
  <si>
    <t xml:space="preserve">Sorteo Promocional enfocado directamente a "SERVICIOS UNIRED S.A.S. - Medellin (sorteos 2500 al 2503 julio 18 hasta agosto 8 de 2019).                                                                                                                                                                                                                          Sorteo Promocional enfocado directamente a "MULTILOTERÍAS S.A. - Atlántico"  sorteo 2508 al 2511 septiembre 12 hasta octubre 3 de 2019) </t>
  </si>
  <si>
    <t>Sorteo Promocional CAMBIA TU RUMBO 3,10, 17 de octubre de 2019 sorteos 2511, 2512 y 2513 - Resolución 156 de 2019 .                                                                                                                                                                                                                                                                Sorteo Promocional CAMBIA TU RUMBO octubre 31 y noviembre 7 y 14 de 2019 - sorteos 2515, 2516 y 2517 - Resolución 178 de 2019                                                                                                                                                                                              Sorteo Promocional "RASPE Y GANE GRAN SORTEO DORADO 2522" - Diciembre 22 de 2019 -   Resolución 187 de 2019</t>
  </si>
  <si>
    <t>se realizó el cargue en el aplicativo SEGPLAN de la ejecución de proyecto de inversión tercer trimestre 2019, así como de las cuentas por pagar 2018  y se remitió correo electrónico a la Secretaría Distrital de Planeación; así mismo se realizó informe de ejecucion de proyecto de inversión con corte cuarto trimestre de 2019, el cual fue remitido a cada uno de los líderes y publicado en la página de la entidad.</t>
  </si>
  <si>
    <t>SE realiza seguimiento y presenta informe de indicadores y plan de acción a corte 31 de diciembre de 2019.</t>
  </si>
  <si>
    <t>El 22 de octubre se remitió a todos los funcioanriso encusta de autocontrol, como una segunda actividad del concurso denominado MIPG, El 09 DE DICIEMBRE SE REMITIÓ A TODOS LOS FUNCIONARIOS Y CONTRATISTAS TERCRA ACTIVIDAD DEL CONCURSO DENOMINADO MIPG, así mismo, el 17 de diciembre se realizó ultima actividad de socializacion de MIPG que icluía politicas anticorrupción, Código de Integridad y Control Interno, se obtuvo una participación del 95% de los funcioanrios.</t>
  </si>
  <si>
    <t>El plan de trratamiento del mapa de riesgo fue incorporado al plan de acción, la Oficina de Planeación presenta informe indicando el nivel de avance de cada una de las actividades</t>
  </si>
  <si>
    <t>El plan de trratamiento del mapa de riesgo fue incorporado al plan de acción, la Oficina de Planeación generó informe indicadno el nivel de avance de cada una de las actividades.</t>
  </si>
  <si>
    <t>Se verificó actividad realizada por el  contratista.</t>
  </si>
  <si>
    <t>El señor Gerente solcita a cada uno de los líderes el cumplimiento de las actividaes del plan de ación el cual incluye plan de tratamiento de riesgos. Se realiza pro parte de la oficna de planeación informe de seguimeitno al plan de acción a corte cuarto trimesre de 2019, el cual incluye el plan de tratameinto del mapa de riesgos.</t>
  </si>
  <si>
    <t>Se verifica memorando remitido por el gerente.</t>
  </si>
  <si>
    <t>Se continúan adelantando reuniones conlideres de procesos para realziar ajstes finales.</t>
  </si>
  <si>
    <t>Durante este trimestre se presentó el mapa de riesgos al Comité Institucional de Gestión y Desemepño, se realizaron 4 sesiones, se verificaron cada  uno de los riesgos así como las acciones, desviaciones y plan de tratamiento. El mapa de riesgos quedó aprobado por el Comité para ser implementado en la vigencia 2020.</t>
  </si>
  <si>
    <t>Se verifica acta de  Comités.</t>
  </si>
  <si>
    <t>No se han presentado nuevos OPAS o trámites, los que tiene la entidad ya fue</t>
  </si>
  <si>
    <t>Se revisó correo remitido por la profesional de planeación.</t>
  </si>
  <si>
    <t>Subgerencia General, Comuicaciones y Mercadeo, Planeación y Atención al Cliente.</t>
  </si>
  <si>
    <t>Se realizó Audiencia de rendición de cuentas el pasado 27 de junio de 2019, se realzió informe y se publicó en la pagina web de la entidad.</t>
  </si>
  <si>
    <t>Revisar, ajustar y aprobar de manera formal la estructura orgánica de la entidad para incorpar el área de Atención al Cliente conforme a las directrices de la Presidencia de la República.</t>
  </si>
  <si>
    <t>No se evidencian avances</t>
  </si>
  <si>
    <t>Se remitió comunicaicón con registro No. 2-2019-1564 al centro de relevo de MINTIC, con el fin de solcitar apoyo y asesoría en la vinculación de los servicios a pesonas con esta discapacidad. No se obtuvo respuesta por parte de dicho organismo, sin embargo de acuerdo a las nuevas directrices de dicha entidad publicadas en la págia web esta entiodad ya no ccuenta con servicio de asesoría a entidades estatales, es manejo diecto al ciudadano.</t>
  </si>
  <si>
    <t>Se revisó comunicación.</t>
  </si>
  <si>
    <t>Se publicaron tres informes, uno por cada mes y están publicados en la página web: https://www.loteriadebogota.com/informes-pqrs/.  Así mismo durante este periodo se diligenció el indicador de desempeño denominado Oportunidad en la gestión de PQRS, durante este perido se recibieron 44 PQRS, las cuales fueron atendidas oprotunamente.</t>
  </si>
  <si>
    <t>Se publicaron tres informes, uno por cada mes y están publicados en la página web: https://www.loteriadebogota.com/informes-pqrs/.  Así mismo durante este periodo se diligenció el indicador de desempeño denominado Oportunidad en la gestión de PQRS, durante el primer trimestre se recibiron 76 PQRS, las cuales fueron atendidas oportunamente.</t>
  </si>
  <si>
    <t>Se publicaron tres informes, uno por cada mes y están publicados en la página web: https://www.loteriadebogota.com/informes-pqrs/.  Así mismo durante este periodo se diligenció el indicador de desempeño denominado Oportunidad en la gestión de PQRS, durante el periodo enero septiembre de 2019, se recibiron 132 PQRS, las cuales fueron atendidas oportunamente.</t>
  </si>
  <si>
    <t>Los informes se encuentran publicados en la página web: https://www.loteriadebogota.com/informes-pqrs/. Así mismo, se diligenció el indicador de desempeño de manera mensual, denominado oportunidad en la gestión de PQRS, evidenciandose que durane el 2019 se recibieron en la entidad 203 peticiones, las cuales fueron atendidas en lo oportunidad correspondiente.</t>
  </si>
  <si>
    <t>En Comité Intitucional de Gestión y Desempeño, realizado en le mes de septiembre, se aprobó la actualización del procedimiento.</t>
  </si>
  <si>
    <t>se verificó Politica de Atención al ciudadano, esta se encuentra publicada en la página web de la entidad.</t>
  </si>
  <si>
    <t>se verificó Politica de Atención al ciudadano, est se encuentra publicada en la página web de la entidad.</t>
  </si>
  <si>
    <t xml:space="preserve">La carta de Trato Digno a la ciudadanía se encuentra ajustada </t>
  </si>
  <si>
    <t>Se verifica Carta de tratto digno, la cual está publicada en la ágina web de la entidad.</t>
  </si>
  <si>
    <t>Se remitio a los líderes de procesos correo electrónico para que verificaran las partes interesasdas en cada uno de los procesos, y de esta manera actualizar el documento de partes interesadas realizado en agosto de 2018, en caso de ser necesario.</t>
  </si>
  <si>
    <t>Se verifica información</t>
  </si>
  <si>
    <t>Se encontró que  teniendo en cuenta la información remitida por los líderes. la matriz de  partes interesadas, no hubo necesidad de actualizarla, continuando vigente la realizda en agosto de 2018.</t>
  </si>
  <si>
    <t>El Indicador de satisfacción del cliente se encuentra en el tbalero integrado de mando, se observó que en el priemr trimestre realizaron 32 encuestas con un nivel de satisfaccón del 91%</t>
  </si>
  <si>
    <t>Se verifica información. El indicador presenta un nivel de satisfacción del cliente del 92%, con 24 encuestas practicadas y un acumulado de encuestados de 56 ciudadanos, a corte 30 de junio de 2019.</t>
  </si>
  <si>
    <t>Se verifica información. El indicador presenta un nivel de satisfacción del cliente del 90%, con 34 encuestas practicadas en el trimestre y un acumulado de encuestados de 90 ciudadanos, a corte 30 de septiembre de 2019.</t>
  </si>
  <si>
    <t>durante este periodo se diligenció el indicador de desempeño denominado Oportunidad en la gestión de PQRS, durante este perido se recibieron 44 PQRS, las cuales fueron atendidas oprotunamente.</t>
  </si>
  <si>
    <t>Durante este periodo se diligenció el indicador de desempeño denominado Oportunidad en la gestión de PQRS, durante el primer trimestre se recibiron 76 PQRS, las cuales fueron atendidas oportunamente.</t>
  </si>
  <si>
    <t xml:space="preserve"> durante este periodo se diligenció el indicador de desempeño denominado Oportunidad en la gestión de PQRS, durante el periodo enero septiembre de 2019, se recibiron 132 PQRS, las cuales fueron atendidas oportunamente.</t>
  </si>
  <si>
    <t>se diligenció el indicador de desempeño de manera mensual, denominado oportunidad en la gestión de PQRS, evidenciandose que durane el 2019 se recibieron en la entidad 203 peticiones, las cuales fueron atendidas en lo oportunidad correspondiente.</t>
  </si>
  <si>
    <t>No reportan información</t>
  </si>
  <si>
    <t>Se realizo semanalmente la publiación en el canal de Youtube.</t>
  </si>
  <si>
    <t>La oficina de sistema modificó el título del link FAQs, por el ´titulo PREGUNTAS FRECUENTES, con el fin de cumplir con lenguaje claro y de fácil acceso.</t>
  </si>
  <si>
    <t>Se verificó informe de PQRS en la página web.</t>
  </si>
  <si>
    <t>El 5 de junio de 2019, la Jefe de la Unidad de Talento Humano, asistió al taller programado por la Alcaldía Mayor de Bogotá, sobre Código de Integridad, denominada "Código de Integridad, nuestros valroes nos identifican".</t>
  </si>
  <si>
    <t>Se realizó la última actividad de integración de MIPG el cual incluyó un capítulo sobre Código de Integridad reañizando una carrera de observación el día martes 17  de diciembre de 2019.</t>
  </si>
  <si>
    <t>No reporta avances.</t>
  </si>
  <si>
    <t>En el cuarto trimestre de 2019 se publicaron los 24 contratos y 14 adiciones y prórrogas celebrados en el SECOP</t>
  </si>
  <si>
    <t xml:space="preserve">OCTUBRE: En las carpetas de los 6 contratos, las 4 adiciones y prórrogas y las 2 prórrogas elaboradas se encuentran todos los documentos exigidos para la celebración de los mismos. 
NOVIEMBRE: En las carpetas de los 6 contratos y las 3 adiciones y prórrogas elaboradas se encuentran todos los documentos exigidos para la celebración de los mismos. 
DICIEMBRE: En las carpetas de los 12 contratos y las 2 adiciones y prórrogas, las 2 adiciones y la prórroga se encuentran todos los documentos exigidos para la celebración de los mismos. </t>
  </si>
  <si>
    <t>Se encuentra publicada en la página web y se realizara una revisión a los documentos publicados.</t>
  </si>
  <si>
    <t xml:space="preserve">Se tiene la política general de  seguridad y privacidad de la información de la Lotería de Bogotá, </t>
  </si>
  <si>
    <t>Se esta formulando el plan de seguridad y privacidaqd de la información.</t>
  </si>
  <si>
    <t>Se plan de tratamiento de riesgos se ajustará de acuedo con al mapa de riesgos que se esta actualizando.</t>
  </si>
  <si>
    <t>Se continua con la respuesta a todas las interacciones y preguntas que realizan los clientes y/o usuarios en las redes sociales oficiales de la Lotería de Bogotá.</t>
  </si>
  <si>
    <t xml:space="preserve">Se diseñó la encuesta por google, para revisión de Gerente, Subgerente y secretario General.  Las redes sociales oficiales de la Lotería de Bogotá (Facebook, Twitter, Instagram y Youtube) son un espacio directo de interacción con los clientes, se maneja un promedio mensual de 300, las cuales se encuentran documentadas en cada red. </t>
  </si>
  <si>
    <t>Se publicó encuesta en redes sociales y se remitió por correo a diferentes partes interesadas, se realizó invitación directa. Se continua con la respuesta a todas las interacciones y preguntas que realizan los clientes y/o usuarios en las redes sociales oficiales de la Lotería de Bogotá.</t>
  </si>
  <si>
    <t>Planeación Estratégica - Subgerencia general</t>
  </si>
  <si>
    <t xml:space="preserve">Ofician de Sitemas -Atención al Cliente - Secretaría General.  </t>
  </si>
  <si>
    <t>Gerencia - Secretaría General - Sistemas - Recursos Físicos.</t>
  </si>
  <si>
    <t>1- Se realizo campaña de Chance Legal realizando diferentes publicaciones en Redes Sociales, asi como Pauta digital, de igual forma se diseña Landing Page informativa, link: https://www.loteriadebogota.com/chancelegal/ , de igual manera se realizó una activación comercial - campaña sobre el juego legal en Kennedy Corabastos en la ciudad de Bogotá.                                               2- Tambien se realizo Campaña de Juego legal para el producto Loteria con cuñas de sorteos especiales con slogan de juego legal, se continuo con el sello de juego legal en las publicaciones en Redes Sociales y publicidad de la Lotería de Bogotá, se continuo hasta el 31 de marzo con el descuento del 15% en la pagina web incentivando la compra legal en la web de la Lotería de Bogotá,  se enviaron correos electronicios a la BD de la Tienda por medio de la plataforma de email marketing, se realizo pauta digital, así como pauta en radio promoviendo el juego legal (en la ciudad de Cali), publicidad a través de 100 avisos Eucoles en paraderos de buses en la ciudad de Bogotá.</t>
  </si>
  <si>
    <t>La nueva Agencia Digital contratada diseño plan de marketing digital el cual fue aprobado por la Lotería de Bogotá, los soportes de la ejecución se encuentran en los informes del contrato 54 de 2019.</t>
  </si>
  <si>
    <t>Se unifico la información que fue actualizada por las areas y se procedio a publicar la nueva matriz de comunicaciones en la intranet de la Lotería de Bogotá.</t>
  </si>
  <si>
    <t>Durante los días 9, 10, 11 y 12 de diciembre de 2019 se llevo a cabo la segunda auditoria cuyo objetivo fue la verificación de la trazabilidad del sistema en línea y tiempo real del comportamiento de la operación de cada uno de los productos autorizados al concesionario a través de todos los canales de comercialización en el Departamento de Cundinamarca y el Distrito de Bogotá, de tal manera que sea insumo para que la Unidad de Apuestas y Control de Juegos de la Lotería de Bogotá expida la respectiva autorización.
Los soportes de dicha auditoria se encuentran el oficio con registro 3.2019-2183</t>
  </si>
  <si>
    <r>
      <t xml:space="preserve">A continuación se indica las visitas realizadas durante el periodo:
</t>
    </r>
    <r>
      <rPr>
        <b/>
        <sz val="10"/>
        <rFont val="Arial"/>
        <family val="2"/>
      </rPr>
      <t xml:space="preserve">1. BOGOTÁ: </t>
    </r>
    <r>
      <rPr>
        <sz val="10"/>
        <rFont val="Arial"/>
        <family val="2"/>
      </rPr>
      <t xml:space="preserve">24 de Octubre en Bosa/Sur Occidente, Bosa Sur y Claret/Sur (14 visitas), 6 de Noviembre en Prado/SPT Occidente (14 visitas), 7 de Noviembre en Prado/SPT Norte (1 visita).
</t>
    </r>
    <r>
      <rPr>
        <b/>
        <sz val="10"/>
        <rFont val="Arial"/>
        <family val="2"/>
      </rPr>
      <t>2. CUNDINAMARCA:</t>
    </r>
    <r>
      <rPr>
        <sz val="10"/>
        <rFont val="Arial"/>
        <family val="2"/>
      </rPr>
      <t xml:space="preserve"> 3 de octubre en Tocancipa (4) y Cajica (10), 17 de Octubre en Fusagasuga (13), 25 de noviembre en SPT Facatativa (13 visitas), 5 de Diciembre en Zipaquira (14 visitas) y 23 de diciembre en Girardot (12 visitas).
Conforme a la cantidad de visitas administrativas programadas y aprobadas por la Subgerencia General para el año 2019 se tuvo un nivel de ejecución del 100%, aun cuando dentro del cronograma no se realizó la última visita por cuestiones de orden público. Adicionalmente, el desarrollo de esta actividad comenzó en el cuarto mes del año por asuntos administrativos ajenos a la Unidad de Apuestas y Control de Juegos.</t>
    </r>
  </si>
  <si>
    <t>Se realizó visita de Fiscalización durante los días 29, 30 y 31 de octubre de 2019 en la sede Administrativa de Gelsa, con el propósito de realizar seguimiento a las actividades desarrolladas dentro del periodo julio a septiembre de 2019. La Unidad de Apuestas y Control de Juegos presentó el informe respectivo a la Supervisión del Contrato de Concesión N° 68 de 2016. 
Con esta ultima visita se cumple con el cronograma propuesto por la Unidad de Apuestas para el año 2019.</t>
  </si>
  <si>
    <t>En el mes de octubre y diciembre se elaboraron los informes de verificación de juego en línea, respecto del seguimiento a los meses de julio-agosto, y septiembre-octubre respectivamente, los cuales fueron enviados por la Unidad de Apuestas y Control de Juegos a la Supervisión del Contrato de Concesión N° 68 de 2016.
De esta manera se da cumplimiento efectivo a la realización de las actividades propuestas en la Verificación del Juego en Línea para el año 2019.</t>
  </si>
  <si>
    <t>De acuerdo a lo solicitado por la alta dirección se realizaron las siguientes tareas:
- Creación del reporte para el control del crecimiento de lo recaudado por el concepto de caducos respecto a lo recaudado por el mismo concepto en la concesión anterior.
- Control de las loterías o sorteos autorizados por día, de tal forma que se pueda detectar de manera automatica si el concesionario registra alguna tiquete de venta con fecha de sorteo errada.
- Se incluyó la información de los terceros de la concesión, esta información se cargó directamente a la base de datos, queda disponible si la unidad de apuestas y control de juegos desea su visualización en algun reporte.</t>
  </si>
  <si>
    <r>
      <t xml:space="preserve">1- Se continua con la campaña de Chance Legal realizando diferentes publicaciones en Redes Sociales, asi como Pauta digital, y sigue al aire la Landing Page informativa, link: https://www.loteriadebogota.com/chancelegal                                                                                                                 2- Se continua con Campaña de Juego legal para el producto Loteria donde se diseño landing page informativa, link: https://www.loteriadebogota.com/comocomprarloteria/; con cuñas de sorteos especiales con slogan de juego legal, se continuo con el sello de juego legal en las publicaciones en Redes Sociales y publicidad de la Lotería de Bogotá.                                                                                                   3, Se produjo comerciales para television, cuña radial y piezas para pauta digital de la nueva campaña de juego legal la cual se pauto por medio de la agencia de medios ETB de acuerdo a flow aprobado.                                                                                                                                                   4. </t>
    </r>
    <r>
      <rPr>
        <sz val="10"/>
        <rFont val="Arial"/>
        <family val="2"/>
      </rPr>
      <t xml:space="preserve">Se realizaron las siguientes activaciones BTL en las que se hizo presencia de marca, venta del producto y promoción del juego legal por medio de stand, montaje logístico, volanteo y merchandising alusivo a la marca y al juego legal de lotería y chance:                                                                                                                                                                                * Almuerzo comercial y promoción del juego legal de lotería y chance para distribuidores en la ciudad de Barranquilla (24 de octubre de 2019)                                                                                                                                                                                      * Desayuno comercial y promoción del juego legal de lotería y chance para loteros en la ciudad de Barranquilla (25 de octubre de 2019)                                                                                                                                                                                                                  * Desayuno comercial de fin de año y promoción del juego legal dirigido a la red de comercialización y venta (loteros) en Bogotá" (Plazoletas 2 y 3 de la Plaza de los Artesanos) (11 de diciembre de 2019)                                                                                                                                                     * Activación comercial y de promoción del juego legal de lotería y chance en puntos Baloto "TAT" (9 y 30 de octubre de 2019)                                                                                                         * Activación comercial y de promoción del juego legal de lotería y chance en Centros Especializados puntos "VÍA" Kioskos Baloto (24 y 31 de octubre de 2019)                                                                                                                                                                                                                         * Activación comercial y de promoción del juego legal de lotería y chance en el evento: "III Edición del Bogotá Fitness Festival" (Plazoleta de eventos Parque Metropolitano Simón Bolívar) (13 de octubre de 2019)                                                                                                                         * Producción de cuatro (4) dummies inflables, dos para exteriores y dos para interiores para promover y difundir la marca LDB así como la promoción del juego legal de lotería y chance en diferentes actividades, eventos y activaciones                                                                                                                                                                                                                                 * Producción de material de merchandising (esferos, bombas, alcancías, monederos, impermeables, botilitos, gorras, canguros, tulas deportivas, camisetas estampadas y chalecos) para promover y difundir la marca LDB y el juego legal de lotería y chance en diferentes actividades, eventos y activaciones, así como en aquellas dirigidas a los loteros vendedores de Lotería de Bogotá.                                                                                                                          * Producción de volantes Ref: Tips Juego Legal Lotería y Chance con el objetivo de promover el juego legal de lotería y chance, así como difundir la marca LDB y el juego legal en diferentes actividades, eventos y activaciones                                                                                                                            * Producción de una valla publicitaria para promover y difundir la marca LDB y el Juego Legal de lotería y chance, la cual estará ubicada en la parte externa de la fachada del edificio de la LDB.                                                                                                                                                                  * Producción de cien (100) avisos o carteles publicitarios - Eucoles para promover y difundir la marca LDB y el Juego Legal de lotería y chance, los cuales se ubicarán en diferentes paraderos de buses en la ciudad de Bogotá D.C. y a través de los cuales se busca la difusión de mensajes institucionales relacionados con la estrategia de promocionar la compra legal de lotería y chance y publicitar la marca Lotería de Bogotá.                                                                                        </t>
    </r>
    <r>
      <rPr>
        <sz val="10"/>
        <color rgb="FFFF0000"/>
        <rFont val="Arial"/>
        <family val="2"/>
      </rPr>
      <t xml:space="preserve"> </t>
    </r>
    <r>
      <rPr>
        <sz val="10"/>
        <color theme="1"/>
        <rFont val="Arial"/>
        <family val="2"/>
      </rPr>
      <t xml:space="preserve">                                                                                                                                                                                                                                            </t>
    </r>
  </si>
  <si>
    <t>Los informes se suben  mensualmente  a la Red de Atención Distrital de Quejas y Reclamos y a la página de la Lotería de Bogotá www.loteriadebogota.com  a los 15 días hábiles del mes siguiente al que se va a reportar y se encuentran al día.</t>
  </si>
  <si>
    <t>Los informes se suben  mensualmente  a la Red de Atención Distrital de Quejas y Reclamos y a la página de la Lotería de Bogotá www.loteriadebogota.com a los 15 días hábiles del mes siguiente al que se va a reportar y se encuentran al día.</t>
  </si>
  <si>
    <t>Se encuentra actualizado el indicador de satisfacción del cliente a diciembre de 2019</t>
  </si>
  <si>
    <t>En el mes de diciembre se capacitó a funcionarios de la Policia Nacional.</t>
  </si>
  <si>
    <t>No se realizó socialización de forma presencial, sin embargo, se debe tener en cuenta que en la página web de la Lotería de Bogotá se da a conocer a los gestores la normatividad, requisitos y paso a paso para la solicitud de Juegos Promocionales y Rifas, y se atienden personal y telefónicamente a los potenciales Gestores y a los nuevos funcionarios asignados por los Gestores cotidianos.</t>
  </si>
  <si>
    <r>
      <t xml:space="preserve">Durante el ultiimo trimestre del año 2019, la Unidad de Apuestas y Control de Juegos realizó seguimiento continuo a las actividades concernientes a la actualización de la Plataforma de Juegos Promocionales de la Lotería de Bogotá, que se encuentra supervisado por el Área de Sistemas de la Lotería.
Con corte a 31 de diciembre de 2019, se evidenciaron las siguientes actividades finalizadas y pendientes por cerrar, a fin de dar recibido satisfactorio por parte de la Unidad de Apuestas la Plataforma debidamente actualizada:
</t>
    </r>
    <r>
      <rPr>
        <b/>
        <sz val="10"/>
        <color theme="1"/>
        <rFont val="Arial"/>
        <family val="2"/>
      </rPr>
      <t xml:space="preserve">a. </t>
    </r>
    <r>
      <rPr>
        <sz val="10"/>
        <color theme="1"/>
        <rFont val="Arial"/>
        <family val="2"/>
      </rPr>
      <t xml:space="preserve">Permisos opción parámetros – Pendiente.
</t>
    </r>
    <r>
      <rPr>
        <b/>
        <sz val="10"/>
        <color theme="1"/>
        <rFont val="Arial"/>
        <family val="2"/>
      </rPr>
      <t xml:space="preserve">b. </t>
    </r>
    <r>
      <rPr>
        <sz val="10"/>
        <color theme="1"/>
        <rFont val="Arial"/>
        <family val="2"/>
      </rPr>
      <t xml:space="preserve">Novedades Creación solicitud – Terminado.
</t>
    </r>
    <r>
      <rPr>
        <b/>
        <sz val="10"/>
        <color theme="1"/>
        <rFont val="Arial"/>
        <family val="2"/>
      </rPr>
      <t xml:space="preserve">c. </t>
    </r>
    <r>
      <rPr>
        <sz val="10"/>
        <color theme="1"/>
        <rFont val="Arial"/>
        <family val="2"/>
      </rPr>
      <t xml:space="preserve">Correo solicitud entrega requerimiento plataforma Juegos promocionales – En Proceso.
</t>
    </r>
    <r>
      <rPr>
        <b/>
        <sz val="10"/>
        <color theme="1"/>
        <rFont val="Arial"/>
        <family val="2"/>
      </rPr>
      <t xml:space="preserve">d. </t>
    </r>
    <r>
      <rPr>
        <sz val="10"/>
        <color theme="1"/>
        <rFont val="Arial"/>
        <family val="2"/>
      </rPr>
      <t xml:space="preserve">Permisos a Funcionario encargado para la opción aprobar o subsanar – En Proceso.
</t>
    </r>
    <r>
      <rPr>
        <b/>
        <sz val="10"/>
        <color theme="1"/>
        <rFont val="Arial"/>
        <family val="2"/>
      </rPr>
      <t xml:space="preserve">e. </t>
    </r>
    <r>
      <rPr>
        <sz val="10"/>
        <color theme="1"/>
        <rFont val="Arial"/>
        <family val="2"/>
      </rPr>
      <t xml:space="preserve">Error al crear un juego promocional – Terminado.
</t>
    </r>
    <r>
      <rPr>
        <b/>
        <sz val="10"/>
        <color theme="1"/>
        <rFont val="Arial"/>
        <family val="2"/>
      </rPr>
      <t xml:space="preserve">f. </t>
    </r>
    <r>
      <rPr>
        <sz val="10"/>
        <color theme="1"/>
        <rFont val="Arial"/>
        <family val="2"/>
      </rPr>
      <t xml:space="preserve">Pruebas de solicitud de juegos promocionales – Terminado.
</t>
    </r>
    <r>
      <rPr>
        <b/>
        <sz val="10"/>
        <color theme="1"/>
        <rFont val="Arial"/>
        <family val="2"/>
      </rPr>
      <t xml:space="preserve">g. </t>
    </r>
    <r>
      <rPr>
        <sz val="10"/>
        <color theme="1"/>
        <rFont val="Arial"/>
        <family val="2"/>
      </rPr>
      <t xml:space="preserve">Correo solicitud entrega requerimiento plataforma Juegos promocionales - – Pendiente.
</t>
    </r>
    <r>
      <rPr>
        <b/>
        <sz val="10"/>
        <color theme="1"/>
        <rFont val="Arial"/>
        <family val="2"/>
      </rPr>
      <t xml:space="preserve">h. </t>
    </r>
    <r>
      <rPr>
        <sz val="10"/>
        <color theme="1"/>
        <rFont val="Arial"/>
        <family val="2"/>
      </rPr>
      <t xml:space="preserve">Email registrados en la Plataforma – Pendiente.
</t>
    </r>
    <r>
      <rPr>
        <b/>
        <sz val="10"/>
        <color theme="1"/>
        <rFont val="Arial"/>
        <family val="2"/>
      </rPr>
      <t xml:space="preserve">i. </t>
    </r>
    <r>
      <rPr>
        <sz val="10"/>
        <color theme="1"/>
        <rFont val="Arial"/>
        <family val="2"/>
      </rPr>
      <t>Error presentado al realizar pruebas – Pendiente.</t>
    </r>
  </si>
  <si>
    <t>Se realizo la carga de los datos de un mes de prueba (Noviembre/2019), sin embargo los resultados no fueron los mas optimos, debido a que el modelo no cumplio con el objetivo, el modelo genero falsos positivos ya que identificó anormalidades en puntos de venta cuyas ventas despues de analizarlas tenian un comportamiento normal dicho modelo se debe ajustar tan pronto se contrate nuevamente a un científico de datos, ya que la persona que lo desarrolló culmino vinculación con la entidad.
El modelo construido se encuentra en la opción de "Conocimiento del Juego" del sistema Chanseguro</t>
  </si>
  <si>
    <t>Se verifica la información y se valida el avance reportado .</t>
  </si>
  <si>
    <t>La Lotería participó en la rendición de cuentas del Sector Hacienda, realizada en noviembre de 2019</t>
  </si>
  <si>
    <t>Se identifican deficiencias en relación con la completitud y la vigencia (actualización) de la información publicada</t>
  </si>
  <si>
    <t>En el informe pormenorizado con corte a julio de 2019, presentado ante el CICCI,  se reiteró lo planteado en el Informe Pormenorizado de noviembre de 2018 y corroborado por la Oficina de Planeación, se contrató a un profesional externo para adelantar la revisión y ajuste de los manuales de funciones y la estructura de la entidad,</t>
  </si>
  <si>
    <t>en el informe pormenorizado con corte a noviembre de 2019, se registró  el avance en la revisión y ajuste de los manuales de funciones y la estructura de la entidad, a efectos de establecer el mecanismo más apropiado para incorporar dependencias como Planeación o Sistemas; sin embargo, se eñaló que, no se ha adelantado el registro formal de dichos cambios ante las instancias correspondientes. (Junta Directiva)</t>
  </si>
  <si>
    <t>Se verifica la información y se valida el avance reportado .
Dada la respuesta recibda, es necesario establecer el mecanimo más adecuado para dar cumplimiento a la actividad.</t>
  </si>
  <si>
    <t xml:space="preserve">No se evidencia avance concreto en esta materia </t>
  </si>
  <si>
    <t>Se verifica la información y se valida el avance reportado en su oportunidad .</t>
  </si>
  <si>
    <t xml:space="preserve">El mapa de riesgos continúa en proceso de revisión </t>
  </si>
  <si>
    <t>Se definieron planes de manejo respecto de los controles previstos para la mitigación de los riesgos de los diferentes proceso s</t>
  </si>
  <si>
    <t xml:space="preserve">El CIGD aprobó los ajustes al mapa de riesgos y controles y los planes de manejo definidos por los diferentes procesos,  bajo la coordinación de asesor externo contratado por la Oficina de Planeación y </t>
  </si>
  <si>
    <t>JULIO:   La gestión en el recaudo de los distribuidores, en este mes alcanzo el 99% 
AGOSTO: El recaudo en el mes fue del 100%, debido a la comunicación permanente con los distribuidores.
SEPTIEMBRE: Se continúa buena gestión de recaudo, por lo que el recaudos del mes fue del 99% .</t>
  </si>
  <si>
    <t>JULIO: El compromiso acumulado esta en el  47,46%. el porcentaje de ejecución acumulado disminuye frente al semestre, debido al incremento del presupuesto dado por el aporte de los $15.000 millones entregados por la SDH.                                                                          AGOSTO:  En este mes se alcanzo un nivel de ejecución al 50,59%.
SEPTIEMBRE: Los compromisos acumlados alcanzan un nivel de ejecución del 54,21%.</t>
  </si>
  <si>
    <t xml:space="preserve"> JULIO: En este mes se recado el aporte realizad por la SDH, por lo que el porcentaje de giros sobre recaudo disminuye al 56,12%.                 
AGOSTO:  Los giros en el mes de mayo fueron del  58,31%.frente a lo recaudado.         
SEPTIEMBRE: El valor de los giros en el mes alcanzaron el 89,36%; continuando con el control de no girar más de lo recaudado.</t>
  </si>
  <si>
    <t>OCTUBRE: En este mes el recaudo alcanzo el 100% 
NOVIEMBRE: Se continua teniendo un buen recaudo, en el mes fue del 99%.
DICIEMBRE:</t>
  </si>
  <si>
    <t>OCTUBRE: El compromiso acumulado esta en el  58,14%.
NOVIEMBRE:  En este mes se alcanzo un nivel de ejecución al 61,75%.
DICIEMBRE: Los compromisos acumlados alcanzan un nivel de ejecución del 67,21%. al cierre de la vigencia se la ejecución fue baja en relación a lo proyectado, teniendo en cuenta que en la contratación se logro obtener ahorro.</t>
  </si>
  <si>
    <t xml:space="preserve">En la página web, link de Transparencia está publicada la informacón de transferencia y la ejecución presupuestal a septiembre de 2019. La publicación de los Estados Financiero se hace en octubre.  </t>
  </si>
  <si>
    <t xml:space="preserve">En la página web, link de Transparencia está publicada la informacón de transferencia y la ejecución presupuestal a diciembre de 2019 y los estados financieros a Septiembre. Se creo un link en el cual están publicados los estados financieros mensuales y se encuentran hasta noviembre.Los Estados Financiero se publican en febrero.  </t>
  </si>
  <si>
    <t>Se elaboró un documento denónimado "Protocolo de Seguridad y Manejo de Cuentas de Tesorería". Esta pendiente de aprobación por parte del comité.</t>
  </si>
  <si>
    <t>Se elaboró un documento denónimado "Protocolo de Seguridad y Manejo de Cuentas de Tesorería".</t>
  </si>
  <si>
    <t xml:space="preserve">OCTUBRE: El valor girado sobre lo recaudado se encuentra en el 56,66%, es decir que los giros no superen los recuados.                 
NOVIEMBRE:  Los giros en ete mes fueron del  92,74%. Se continua controlando que los giros no superen lo recaudado.         
DICIEMBRE: Al finalizar la vigencia se obtuvo un buen control en que lo girado no superara lo recaudado y se cerró con un 80,03%  </t>
  </si>
  <si>
    <t xml:space="preserve">Se efectuaron los ajustes al manual de funciones de los empleados públicos de la entidad </t>
  </si>
  <si>
    <t>Se solicitó al DASCD la revision y aprobacion de la modificación del Manual de Funciones de los Empleados Públicos de la Lotería de Bogotá, mediante Resolución 214 del 19 de diciembre de 2019</t>
  </si>
  <si>
    <t>Dentro del mapa de riesgos, quedó definido como actividad para la vigencia 2020, elaborar y aprobar el procedimiento para el trámite de quejas de acoso laboral al interior de la Lotería de Bogotá.</t>
  </si>
  <si>
    <t>No se reportan actividades</t>
  </si>
  <si>
    <t>El plan estratégico se encuentra conformado por los planes de capacitación, bienestar e incentivos.</t>
  </si>
  <si>
    <t>Durante este trimestre, se realizaron las actividades del plan de incentivos, encaminadas a apropiar los conocimientos relativos a MIPG, Dimensión de Control Interno y Código de Integridad</t>
  </si>
  <si>
    <t>Durante este trimestre se realizó el torneo de bolos, el torneo de tenis de mesa y la actividad de cierre de gestion.</t>
  </si>
  <si>
    <t xml:space="preserve">En este trimestre se realizaron las siguientes actividades de Bienestar:  día de la Secretaria, día del conductor, Aniversario Lotería, Media Maratón de Bogotá, Vacaciones Recreativas, Actividade Integración, Día de la Familia, Bingo y Actividad Cultural.  </t>
  </si>
  <si>
    <t>Se realizó la actividad de cierre del plan de incentivos, denomina concurso MIPG, en donde los funcionarios participaron activamente en la realización de actividades relacionadas con los valores del servicio público</t>
  </si>
  <si>
    <t>Se realizaron capacitaciones sobre el SECOP y el SIPLAFT</t>
  </si>
  <si>
    <t>Se realizó la medición del riesgo psicosocial, el cambio de señalización de emergencias.</t>
  </si>
  <si>
    <t>Esta actividad quedó prevista para el primer semestre de 2020, dentro del mapa de riesgos.</t>
  </si>
  <si>
    <t xml:space="preserve">Se efectuó la medicion del clima laboral </t>
  </si>
  <si>
    <t>El 2 de octubre de 2019, la Gerencia de la entidad, adelantó reunion con todos los trabajadores de la entidad, con el fin de dar a conocer los logros y estratégias de la administración, así como las actividades proyectadas para el último trimestre del año.</t>
  </si>
  <si>
    <t>Se realizo comité de inventarios y aprobó el cronograma de control de inventarios para la vigencia 2020</t>
  </si>
  <si>
    <t>Se solicitó al archivo distrital, concepto para la aprobación de los pliegos de condiciones con el fin de adelantar la digitalización de algunas serires documentales, no obstante dicha entidad, realizó algunas observaciones que es pertinente corregir, con el fin de dar continuidad al proceso en la vigencia 2020</t>
  </si>
  <si>
    <t>El informe con corte a 31 de diciembre se presenta en enero de 2020</t>
  </si>
  <si>
    <t>Se viene adelantando conforme a lo programado; a la fecha se encuentran en ejecución las auditorías a Gestión Jurídica y Comunicaciones, El CICCI autorizó el aplazamiento de 3 auditoria para la vigencia 2020</t>
  </si>
  <si>
    <t>Se culminó con éxito la actividad de sensibilización sobre el MIPG, la política anticorrupción, la Política de Integridad y el MECI, en el marco del MIPG, adelantada en coordinación con la Oficina de Planeación y la Unidad de Talento Humano.</t>
  </si>
  <si>
    <t>Se realizó seguimiento a los planes de mejoramiento con Contraloría y los internos; Se han logrado avances importantes en algunas de las áreas que presentaban mayor rezago (Loterías, SIPLAFT, Sistemas). Persisten deficiencias en la formulación y seguimiento de los planes en áreas sensibles (Financiera, contratación). La Lotería de Bogotá, suscribió un acuerdo de cooperación con el IDU para la transferencia, sin costo para la entidad, de una herramienta para gestión de planes de mejoramiento. La OCI adelantará un proceso de transición para la implementación de dicha herramienta, la cual permitirá un seguimiento más riguroso y eficiente de los planes de mejoramiento</t>
  </si>
  <si>
    <t>Actividad adelantada con ocasión de la verificación de la encuesta del Índice de Transparencia, que fué liderada por la Oficina de Planeación La OCI planteó ante el CIGD adelantado en diciembre de 2019, la necesidad de revizar la completitud y vigencia de la información publicada en la página web.</t>
  </si>
  <si>
    <t>NA Actividad reportada en el trimestre anterior</t>
  </si>
  <si>
    <t xml:space="preserve">Durante el periodo se realizaron encuentros con loteros y otras partes interesadas, cuyo énfasis fue el tema comercial y la promoción del juego legal; no obtante, de dichas actividades no se  dejó evidencia documentada sobre las inquietudes planteadas por los asistentes y los compromisos o respuestas planteadas por la Lotería. </t>
  </si>
  <si>
    <r>
      <t xml:space="preserve">Del correo enviado el 4 de julio por la Subgerente General a la ingeniera Yolanda de la Oficina de Sistemas solicitando avance sobre la implementación de la encuesta en el IVR y solicitando que coordine cita con la persona encargada para adelantar este compromiso; la ingeniera no ha reportado ningún avance </t>
    </r>
    <r>
      <rPr>
        <sz val="10"/>
        <rFont val="Arial"/>
        <family val="2"/>
      </rPr>
      <t>al respecto</t>
    </r>
  </si>
  <si>
    <t>observaciones</t>
  </si>
  <si>
    <t>Fortalecer prácticas en el desarrollo de la gestion para buscar un adcuado uso y manejo en general del recurso agua aplicando criterios de ahorro, eficiencia, eficacia y equidad durante el periodo 2016-2020</t>
  </si>
  <si>
    <t xml:space="preserve">actividades realizadas </t>
  </si>
  <si>
    <t>actividades programadas</t>
  </si>
  <si>
    <t>se relalizaron revision general de 43 puntos hidrosanitarios el 12 de marzo .                                                                                                                                                                                                                                   se relalizaron revision general de 43 puntos hidrosanitarios el 12 de marzo .</t>
  </si>
  <si>
    <t>se enviaron piezas publicitarias via correo institucional sobre uso adecuado del agua, los dias 22 de marzo  y 26 de noviembre de 2019.</t>
  </si>
  <si>
    <t>se instalaron 3 llaves ahorradoras de agua el dia 24 de septiembre de 2019.</t>
  </si>
  <si>
    <t>se hizo una revision general de las redes electricas de la entidad el dia 12 de marzo y la segunda el dia 26 de noviembre.</t>
  </si>
  <si>
    <t>se envia pieza publicitaria via correo de ecoeficiencia el dia 25 de septiembre,  y el dia 26 de noviembre pieza publicitaria sobre uso eficiente de la energia.</t>
  </si>
  <si>
    <t xml:space="preserve">entrega de material reciclado a la recicladora el dia junio 30 y el dia 6 de diciembre se dicto capacitacion sobre separacion en la fuente al personal de aseo y cafeteria </t>
  </si>
  <si>
    <t>se realizo tres entregas de material reciclable  los dias 31 marzo , 30 de junio y 31 de diciembre.</t>
  </si>
  <si>
    <t>el dia 19 de septiembre se entro material peligroso a empresa especializada .</t>
  </si>
  <si>
    <t>en el auditorio de proyecto el video documental de concientizacion en la semana ambiental el dia 4 de junio de 2019.</t>
  </si>
  <si>
    <t>5 junio se realizo charla de sencibilizacion en el auditorio sobre la importancia del PIGA en la loteria por el señor javier ortiz.</t>
  </si>
  <si>
    <t>jueves 6 de junio trae tu bicilceta realizada en la plazoleta loteria de bogota.</t>
  </si>
  <si>
    <t>se dicto charla uso eficiente del agua, la energia y separacion en la fuente el dia junio 6 de 2019.</t>
  </si>
  <si>
    <t>visita de todos los funcionarios de la entidad  al humedal cordoba en compañía de guia especializado el dia 7 de junio de 2019.</t>
  </si>
  <si>
    <t xml:space="preserve"> </t>
  </si>
  <si>
    <t>Documento en elaboración (borrador)</t>
  </si>
  <si>
    <t xml:space="preserve">El Plan de Contingencias se revisó con las áreas involucradas y se ajustó en las fechas julio 22, agosto 26 y septiembre 11 de 2019). Se firmo y se aprobó en septiembre 30 de 2019. </t>
  </si>
  <si>
    <t>El Plan de contingencia se socializó con los participantes en el proceso el 10 de octubre de 2019 y se socializó con todos los funcionarios el 15 de noviembre de 2019 por correo electrónico (7:16 a.m.)</t>
  </si>
  <si>
    <t>Se produjo vencimiento de:
-Banco Falabella: 
1 CDT el 11 de octubre, se cancela esta inversión y se abre nuevo CDT con Banco Finandina qué ofreció mejor tasa del 5,5%EA a 193 días, según acta de octubre 11,
1 CDT el 20 de diciembre, se renueva al 5,5%EA a 186 días, según acta de diciembre 20.
-Banco Finandina:
2 CDTs el 22 de noviembre: se reinvirtieron con sus rendimientos al 5,30%EA a 180 días. Con ahorros por $3,000 millones obtenidos durante el trimestre se abrió nuevo CDT con Banco Falabella en vista que ofrecía la misma tasa que Finandina y de este modo evitar concentración de recursos en un solo banco, tasa del 5,30%EA a 180 días, según acta noviembre 21.
2 CDTs el 13 de diciembre: se reinvirtieron con sus rendimientos al 5,30%EA a 184 días, según acta de diciembre 13.</t>
  </si>
  <si>
    <t>Se produjo vencimiento de 3 CDTs el 8 y 11 de julio de 2019:
-Banco Finandina: se renovaron 2 CDTs en su totalidad, dividiendo el valor al vencimiento en 6 CDTs a plazos entre 131 y 189 días, a tasas de 5,35%EA, 5,40%EA, 5,50%EA y 5,55%EA, teniendo en cuenta que se recibieron recursos del Distrito Capital para fortalecimiento de la Reserva Técnica y esto permitió elaborar un plan de inversiones a plazos mayores a 90 días (y mejores tasas), con vencimientos todos los meses para tener flujo de efectivo en caso de caida de premios. Acta de julio 8.
-Banco Falabella: se renovó 1 CDT en su totalidad, dividiendo el valor al vencimiento en 2 CDTs a plazos entre 93 y 189 días, a tasa de 5,35%EA y 5,40%EA, según acta de julio 8.
Con parte de los recursos recibos del Distrito se abrieron 3 CDTs nuevos:
-Banco Caja Social 1 CDT abierto el 25 de julio a un plazo de 180 días, rendimientos liquidados mensualmente para tener recursos para compra de vehículos que se rifarán en los sorteos de diciembre, al 5.10%EA a 180 días, según acta de julio 19. 
-Banco Falabella 2 CDTs abiertos el 19 de julio a plazos entre 151 y 185 días, rendimientos también liqudados mensualmente por el mismo motivo de compra de vehículos, tasas de 5,25%EA y 5,30%EA, según acta de julio 19.
-Se decide dejar a la vista $5,500 millones en cuenta de ahorros de Banco Itaú que ofrece una excelente tasa del 4,6%EA, según acta de julio 19.</t>
  </si>
  <si>
    <t>Se produjo vencimiento de CDTs el 8 y 11 de abril de 2019; debido a disminución de recursos en la cuenta de ahorros para pago inmediato de premios por pago de premios considerables, se decide renovar totalmente un CDT con Banco Finandina al 5,45%EA a 90 días; renovar parcialmente CDT con Banco Falabella al 4,25%EA a 90 días, destinando 500 millones a la cuenta de ahorros; renovar parcialmente el otro CDT de Banco Finandina al 4,25%EA a 90 días, destinando 300 millones a la cuenta de ahorros, según acta de abril 8.</t>
  </si>
  <si>
    <t>Se produjo vencimiento de 2 CDTs el 8 de enero y 1 CDT el 11 de enero; se decició reinvertir el valor de todos los títulos incluyendo los rendimientos financieros a tasas de 5,45%EA y 5,50%EA a plazo de  90 días, según acta de enero 8 de 2019.</t>
  </si>
  <si>
    <t>El plan de contingencia esta funcionando y se esta sincronizando correctamente.</t>
  </si>
  <si>
    <t>El 26 de febrero se llevó a aprobación del CIGYD el Manual de Políticas de tratamiento de datos personales.</t>
  </si>
  <si>
    <t>Se presento el PETI - al comité Institucional de Gestión y desempeño, el cual fue aprobado en el comité del 20 de diciembre de 2019.</t>
  </si>
  <si>
    <t>Se configuró la maquina de premios la cual escanea los billetes, pero estamos trabajando para poderlo configurar para que escanee los códigos de barras y genere los archivos.</t>
  </si>
  <si>
    <t>Se realizo adecuacion de la bodega de Reciclaje mediante un contrato de prestacion de servicios, se realiza envio periodico de mensajes por correo electronico con informacion del medio ambiente.</t>
  </si>
  <si>
    <t>Indicadores sobre consumo papel, energia y agua, envio de reportes a la secretaria de medio ambiente</t>
  </si>
  <si>
    <t>se realiza mantenimiento al CCTV de manera preventiva, se solicito arreglo de las camaras exteriores.</t>
  </si>
  <si>
    <t>Se realizo reunion para modificar el Plan anual de adquisisiones el 5 de noviembre, se realizo la publicación el mismo día.</t>
  </si>
  <si>
    <t>se envio informa a la secretaria del medio ambiente con corte a diciembre 31 de 2019.</t>
  </si>
  <si>
    <t>se encuentran en proceso de actualizacion las TRD por temas de conservacion informatica;y documentos electronicos.</t>
  </si>
  <si>
    <t>El PGD se llevo a comité institucional de gestión y desempeño - Comité de Archivo y fue aprobado</t>
  </si>
  <si>
    <t>EL PINAR se llevo a comité institucional  de gestión y desempeño - comité de Archivo y fue aprobado</t>
  </si>
  <si>
    <t>No se ha realizado socialización hasta que el archivo distrital lo revise.</t>
  </si>
  <si>
    <t>Se aprobó y publicó la politica de protección de datos</t>
  </si>
  <si>
    <t>JULIO: Se realizó capacitación FORTALECIMIENTO DE LA INTERVENTORÍA Y SUPERVISIÓN, el día 19 de julio de 2019, con todos los supervisores de la entidad, se  resolvieron todas las dudas.</t>
  </si>
  <si>
    <t>Unidad de Talento Humano y Atención al cliente</t>
  </si>
  <si>
    <r>
      <t xml:space="preserve">Actualizar y socializar la Política y  </t>
    </r>
    <r>
      <rPr>
        <sz val="10"/>
        <color rgb="FFFF0000"/>
        <rFont val="Arial"/>
        <family val="2"/>
      </rPr>
      <t>protocolo</t>
    </r>
    <r>
      <rPr>
        <sz val="10"/>
        <rFont val="Arial"/>
        <family val="2"/>
      </rPr>
      <t xml:space="preserve">  de Atención al Cliente de la entidad.</t>
    </r>
  </si>
  <si>
    <r>
      <rPr>
        <sz val="10"/>
        <color rgb="FFFF0000"/>
        <rFont val="Arial"/>
        <family val="2"/>
      </rPr>
      <t xml:space="preserve">Ajustar las encuestas de satisfaccion a diferntes partes interesadas.Actualización del sistema de la planta telefónica. </t>
    </r>
    <r>
      <rPr>
        <sz val="10"/>
        <rFont val="Arial"/>
        <family val="2"/>
      </rPr>
      <t xml:space="preserve">Realizar medición de satisfación de los ciudadanos. </t>
    </r>
  </si>
  <si>
    <r>
      <t xml:space="preserve">Líderes de proceso, </t>
    </r>
    <r>
      <rPr>
        <sz val="10"/>
        <color rgb="FFFF0000"/>
        <rFont val="Arial"/>
        <family val="2"/>
      </rPr>
      <t>seguimiento Control Interno.</t>
    </r>
  </si>
  <si>
    <r>
      <rPr>
        <sz val="10"/>
        <color rgb="FFFF0000"/>
        <rFont val="Arial"/>
        <family val="2"/>
      </rPr>
      <t>Definir  protocolo publicacion página web e intranet.</t>
    </r>
    <r>
      <rPr>
        <sz val="10"/>
        <rFont val="Arial"/>
        <family val="2"/>
      </rPr>
      <t xml:space="preserve"> Revisar y actualizar la información publicada en la página web (Botón de Transparencia).</t>
    </r>
  </si>
  <si>
    <t>Mayo 
Mensual</t>
  </si>
  <si>
    <t>Incorporar en la página principal, nota sobre el  contenido de el link FAQs, ELIMINAR</t>
  </si>
  <si>
    <t>Realizar monitoreo a las Gestión de PQRS. Seguimiento página web</t>
  </si>
  <si>
    <t>Todos los líderes - Control Interno</t>
  </si>
  <si>
    <r>
      <rPr>
        <sz val="10"/>
        <color rgb="FFFF0000"/>
        <rFont val="Arial"/>
        <family val="2"/>
      </rPr>
      <t>Revisar, ajustar y socializar el Sistema Integral de Prevención y Control de Lavado de Activos y Financiación del Terrorismo – SIPLAFT . Realizar seguimiento a las políticas de dicho manual.</t>
    </r>
    <r>
      <rPr>
        <sz val="10"/>
        <rFont val="Arial"/>
        <family val="2"/>
      </rPr>
      <t xml:space="preserve"> </t>
    </r>
  </si>
  <si>
    <r>
      <t>Subgeren</t>
    </r>
    <r>
      <rPr>
        <sz val="10"/>
        <color rgb="FFFF0000"/>
        <rFont val="Arial"/>
        <family val="2"/>
      </rPr>
      <t>cia General. Líderes de procesos. Control interno</t>
    </r>
  </si>
  <si>
    <t xml:space="preserve">Realizar 2 Piezas publicitarias en las carteleras de la entidad 
</t>
  </si>
  <si>
    <t>piga</t>
  </si>
  <si>
    <t>Ajustar y presentar para aprobación al Archivo Distrital las TVD, con base en el inventario de activos de la información.</t>
  </si>
  <si>
    <t>TVD aprobadas.</t>
  </si>
  <si>
    <t>Implementar el programa de gestión documental PGD (Objetivos) alineado con las prioridades y espacio de tiempo del plan estratégico de la Lotería.</t>
  </si>
  <si>
    <t>Implementar el Plan Institucional de Archivo PINAR desarrollando  los objetivos del PGD.</t>
  </si>
  <si>
    <t>Realizar Inspección a puntos de venta de acuerdo al cronograma aprobado.</t>
  </si>
  <si>
    <t xml:space="preserve">Realizar trimestralmente fiscalización al contrato de concesión. </t>
  </si>
  <si>
    <t>Desarrollar e Implementar mecanismos tecnológicos con el fin de optimizar de los tiempos de lectura de premios.</t>
  </si>
  <si>
    <t>Realizar como mínimo dos (2) auditorías  anuales a los sistemas de información del concesionario.</t>
  </si>
  <si>
    <t>Establecer mecanismos de coordinacion con autoridades competentes para la lucha contra el juego ilegal.</t>
  </si>
  <si>
    <t>Mecanismos</t>
  </si>
  <si>
    <t>Hacer seguimiento al Plan Comercial y de mercadeo</t>
  </si>
  <si>
    <t>SUBGERENCIA GENERAL /LOTERIAS</t>
  </si>
  <si>
    <t>SUBGERENCIA GENERAL APUESTAS Y CONTROL DE JUEGOS</t>
  </si>
  <si>
    <r>
      <t xml:space="preserve">Realizar  campañas y socializar con la ciudadanía sobre las competencias de juegos de suerte yazar y de esta manera prevenir el juego ilegal </t>
    </r>
    <r>
      <rPr>
        <sz val="10"/>
        <color rgb="FFFF0000"/>
        <rFont val="Arial"/>
        <family val="2"/>
      </rPr>
      <t>en diferentes medios como son: redes sociales, medios de comunicación, activaciones de BTL entre otros.</t>
    </r>
  </si>
  <si>
    <t>GERENCIA  Y SUBGERENCIA GENERAL</t>
  </si>
  <si>
    <t>SECRETARÍA GENERAL / UNIDAD DE LOTERIAS</t>
  </si>
  <si>
    <r>
      <t xml:space="preserve">Mejoras continuas al aplicativo tecnológico de promocionales y rifas para que los gestores consulten el estado del trámite,  complementar y/o adjuntar documentos faltantes o adicionales </t>
    </r>
    <r>
      <rPr>
        <sz val="10"/>
        <color rgb="FFFF0000"/>
        <rFont val="Arial"/>
        <family val="2"/>
      </rPr>
      <t xml:space="preserve">y recibir  el acto administrativo </t>
    </r>
    <r>
      <rPr>
        <sz val="10"/>
        <rFont val="Arial"/>
        <family val="2"/>
      </rPr>
      <t>mediante el cual se emite concepto de excepción y/o autorización del juego promocional o rifa.</t>
    </r>
  </si>
  <si>
    <t>Fortalecer la cultura del autocontrol.</t>
  </si>
  <si>
    <t>Evidencia de las actividades realizadas.</t>
  </si>
  <si>
    <t>Afinar el modelo numerico desarrollado por la entidad, para la planeación de las  visitas de inspección.</t>
  </si>
  <si>
    <t>Monitorear la infraestructura tecnológica de la Lotería de Bogotá-</t>
  </si>
  <si>
    <t>Reportes</t>
  </si>
  <si>
    <t>PLANEACIÓN / CONTROL INTERNO</t>
  </si>
  <si>
    <t>Coordinar auditorías al Modelo Integrado de Gestión MIPG.</t>
  </si>
  <si>
    <t xml:space="preserve">Plan de auditoría, informes de auditoría </t>
  </si>
  <si>
    <t>Aprobar los lineamientos y criterios para ejecutar las visitas de fiscalización e inspección al igual que la verificación del juego en línea.</t>
  </si>
  <si>
    <t>Generar informe de la plataforma tecnológica del juego de apuestas permanentes, con el propósito de aumentar la seguridad y mejorar el manejo de la información.</t>
  </si>
  <si>
    <t>Revisar la implementación tecnológica para la perforación de billetes.</t>
  </si>
  <si>
    <t>Diseño de la herramienta.</t>
  </si>
  <si>
    <t xml:space="preserve">Realizar mejoramiento al sistema de seguridad de la entidad. </t>
  </si>
  <si>
    <t>Revisar  y aprobar  las políticas y disposiciones de seguridad para token, bovedas de seguridad y títulos valor.</t>
  </si>
  <si>
    <t>Difusión y seguimiento a las políticas de protección de datos</t>
  </si>
  <si>
    <t>gerencia general</t>
  </si>
  <si>
    <t>Formular el Plan de Capacitación de la Lotería de Bogotá</t>
  </si>
  <si>
    <t>Formular el Plan de integridad</t>
  </si>
  <si>
    <t xml:space="preserve">Plan de Trabajo </t>
  </si>
  <si>
    <t>Formular el Plan de Bienestar</t>
  </si>
  <si>
    <t>Formular el Plan de incentivos y contribuciones de la Lotería de Bogotá.</t>
  </si>
  <si>
    <t>Formular  Plan de Estratégico de Talento Humano</t>
  </si>
  <si>
    <t>Formular  el Plan Estratégico de Tecnologías de la Información y las Comunicaciones – PETI</t>
  </si>
  <si>
    <t>Formular Plan de Tratamiento de Riesgos de Seguridad y Privacidad de la Información</t>
  </si>
  <si>
    <t>Formular el Plan de Seguridad y Privacidad de la Información</t>
  </si>
</sst>
</file>

<file path=xl/styles.xml><?xml version="1.0" encoding="utf-8"?>
<styleSheet xmlns="http://schemas.openxmlformats.org/spreadsheetml/2006/main">
  <numFmts count="1">
    <numFmt numFmtId="164" formatCode="_-* #,##0.00\ _€_-;\-* #,##0.00\ _€_-;_-* &quot;-&quot;??\ _€_-;_-@_-"/>
  </numFmts>
  <fonts count="35">
    <font>
      <sz val="11"/>
      <color theme="1"/>
      <name val="Calibri"/>
      <family val="2"/>
      <scheme val="minor"/>
    </font>
    <font>
      <sz val="10"/>
      <name val="Arial"/>
      <family val="2"/>
    </font>
    <font>
      <sz val="11"/>
      <color theme="1"/>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0"/>
      <color theme="1"/>
      <name val="Arial"/>
      <family val="2"/>
    </font>
    <font>
      <sz val="10"/>
      <color theme="1"/>
      <name val="Arial"/>
      <family val="2"/>
    </font>
    <font>
      <b/>
      <sz val="10"/>
      <name val="Arial"/>
      <family val="2"/>
    </font>
    <font>
      <sz val="11"/>
      <name val="Arial"/>
      <family val="2"/>
    </font>
    <font>
      <b/>
      <sz val="14"/>
      <name val="Arial"/>
      <family val="2"/>
    </font>
    <font>
      <sz val="12"/>
      <name val="Arial"/>
      <family val="2"/>
    </font>
    <font>
      <sz val="11"/>
      <color indexed="8"/>
      <name val="Calibri"/>
      <family val="2"/>
    </font>
    <font>
      <b/>
      <sz val="11"/>
      <color theme="0"/>
      <name val="Arial"/>
      <family val="2"/>
    </font>
    <font>
      <sz val="12"/>
      <color indexed="8"/>
      <name val="Arial"/>
      <family val="2"/>
    </font>
    <font>
      <sz val="11"/>
      <color indexed="8"/>
      <name val="Arial"/>
      <family val="2"/>
    </font>
    <font>
      <sz val="11"/>
      <color theme="1"/>
      <name val="Arial"/>
      <family val="2"/>
    </font>
    <font>
      <b/>
      <sz val="11"/>
      <name val="Arial"/>
      <family val="2"/>
    </font>
    <font>
      <sz val="12"/>
      <color rgb="FFFF0000"/>
      <name val="Arial"/>
      <family val="2"/>
    </font>
    <font>
      <b/>
      <sz val="8"/>
      <color theme="1"/>
      <name val="Arial"/>
      <family val="2"/>
    </font>
    <font>
      <sz val="8"/>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sz val="10"/>
      <color rgb="FF000000"/>
      <name val="Arial"/>
      <family val="2"/>
    </font>
    <font>
      <sz val="10"/>
      <color rgb="FF000000"/>
      <name val="Arial"/>
      <family val="2"/>
    </font>
    <font>
      <b/>
      <sz val="11"/>
      <color rgb="FFFF0000"/>
      <name val="Calibri"/>
      <family val="2"/>
      <scheme val="minor"/>
    </font>
    <font>
      <sz val="10"/>
      <color rgb="FFFF0000"/>
      <name val="Arial"/>
      <family val="2"/>
    </font>
    <font>
      <sz val="10"/>
      <color theme="0"/>
      <name val="Arial"/>
      <family val="2"/>
    </font>
    <font>
      <sz val="8"/>
      <color theme="1"/>
      <name val="Arial"/>
      <family val="2"/>
    </font>
    <font>
      <b/>
      <sz val="26"/>
      <color theme="1"/>
      <name val="Calibri"/>
      <family val="2"/>
      <scheme val="minor"/>
    </font>
    <font>
      <sz val="10"/>
      <color rgb="FF00000A"/>
      <name val="Arial"/>
      <family val="2"/>
    </font>
    <font>
      <sz val="9"/>
      <color theme="1"/>
      <name val="Arial"/>
      <family val="2"/>
    </font>
    <font>
      <sz val="12"/>
      <color theme="1"/>
      <name val="Arial"/>
      <family val="2"/>
    </font>
  </fonts>
  <fills count="1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rgb="FF0070C0"/>
        <bgColor indexed="64"/>
      </patternFill>
    </fill>
    <fill>
      <patternFill patternType="solid">
        <fgColor theme="0"/>
        <bgColor indexed="64"/>
      </patternFill>
    </fill>
    <fill>
      <patternFill patternType="solid">
        <fgColor rgb="FF00B050"/>
        <bgColor indexed="64"/>
      </patternFill>
    </fill>
    <fill>
      <patternFill patternType="solid">
        <fgColor indexed="65"/>
        <bgColor indexed="64"/>
      </patternFill>
    </fill>
    <fill>
      <patternFill patternType="solid">
        <fgColor indexed="9"/>
        <bgColor indexed="64"/>
      </patternFill>
    </fill>
    <fill>
      <patternFill patternType="solid">
        <fgColor rgb="FFFF0000"/>
        <bgColor indexed="64"/>
      </patternFill>
    </fill>
    <fill>
      <patternFill patternType="solid">
        <fgColor rgb="FF00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9" tint="0.39997558519241921"/>
        <bgColor indexed="64"/>
      </patternFill>
    </fill>
    <fill>
      <patternFill patternType="solid">
        <fgColor theme="8" tint="0.59999389629810485"/>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thin">
        <color indexed="64"/>
      </left>
      <right/>
      <top style="thin">
        <color indexed="64"/>
      </top>
      <bottom/>
      <diagonal/>
    </border>
    <border>
      <left/>
      <right style="thin">
        <color indexed="64"/>
      </right>
      <top/>
      <bottom style="thin">
        <color indexed="64"/>
      </bottom>
      <diagonal/>
    </border>
    <border>
      <left style="dotted">
        <color auto="1"/>
      </left>
      <right/>
      <top style="dotted">
        <color auto="1"/>
      </top>
      <bottom style="dotted">
        <color auto="1"/>
      </bottom>
      <diagonal/>
    </border>
    <border>
      <left style="hair">
        <color auto="1"/>
      </left>
      <right style="hair">
        <color auto="1"/>
      </right>
      <top style="hair">
        <color auto="1"/>
      </top>
      <bottom style="hair">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auto="1"/>
      </left>
      <right/>
      <top/>
      <bottom/>
      <diagonal/>
    </border>
    <border>
      <left/>
      <right style="hair">
        <color auto="1"/>
      </right>
      <top style="hair">
        <color auto="1"/>
      </top>
      <bottom style="hair">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auto="1"/>
      </left>
      <right style="hair">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hair">
        <color auto="1"/>
      </left>
      <right/>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dotted">
        <color auto="1"/>
      </right>
      <top style="dotted">
        <color auto="1"/>
      </top>
      <bottom style="dotted">
        <color auto="1"/>
      </bottom>
      <diagonal/>
    </border>
    <border>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hair">
        <color auto="1"/>
      </right>
      <top/>
      <bottom style="hair">
        <color auto="1"/>
      </bottom>
      <diagonal/>
    </border>
    <border>
      <left style="medium">
        <color indexed="64"/>
      </left>
      <right style="hair">
        <color auto="1"/>
      </right>
      <top style="hair">
        <color auto="1"/>
      </top>
      <bottom style="medium">
        <color indexed="64"/>
      </bottom>
      <diagonal/>
    </border>
    <border>
      <left/>
      <right/>
      <top style="medium">
        <color indexed="64"/>
      </top>
      <bottom/>
      <diagonal/>
    </border>
    <border>
      <left/>
      <right/>
      <top style="medium">
        <color indexed="64"/>
      </top>
      <bottom style="hair">
        <color auto="1"/>
      </bottom>
      <diagonal/>
    </border>
    <border>
      <left/>
      <right/>
      <top style="hair">
        <color auto="1"/>
      </top>
      <bottom style="hair">
        <color auto="1"/>
      </bottom>
      <diagonal/>
    </border>
    <border>
      <left/>
      <right/>
      <top style="hair">
        <color auto="1"/>
      </top>
      <bottom style="medium">
        <color indexed="64"/>
      </bottom>
      <diagonal/>
    </border>
    <border>
      <left style="dotted">
        <color auto="1"/>
      </left>
      <right style="dotted">
        <color auto="1"/>
      </right>
      <top/>
      <bottom/>
      <diagonal/>
    </border>
    <border>
      <left style="dotted">
        <color auto="1"/>
      </left>
      <right/>
      <top/>
      <bottom style="dotted">
        <color auto="1"/>
      </bottom>
      <diagonal/>
    </border>
    <border>
      <left/>
      <right/>
      <top/>
      <bottom style="dotted">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hair">
        <color auto="1"/>
      </right>
      <top style="medium">
        <color indexed="64"/>
      </top>
      <bottom style="hair">
        <color auto="1"/>
      </bottom>
      <diagonal/>
    </border>
    <border>
      <left/>
      <right style="dotted">
        <color auto="1"/>
      </right>
      <top style="dotted">
        <color auto="1"/>
      </top>
      <bottom style="medium">
        <color indexed="64"/>
      </bottom>
      <diagonal/>
    </border>
    <border>
      <left style="medium">
        <color indexed="64"/>
      </left>
      <right style="medium">
        <color indexed="64"/>
      </right>
      <top style="dotted">
        <color auto="1"/>
      </top>
      <bottom style="dotted">
        <color auto="1"/>
      </bottom>
      <diagonal/>
    </border>
    <border>
      <left style="medium">
        <color indexed="64"/>
      </left>
      <right style="medium">
        <color indexed="64"/>
      </right>
      <top style="dotted">
        <color auto="1"/>
      </top>
      <bottom/>
      <diagonal/>
    </border>
    <border>
      <left style="medium">
        <color indexed="64"/>
      </left>
      <right style="medium">
        <color indexed="64"/>
      </right>
      <top style="dotted">
        <color auto="1"/>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ashed">
        <color theme="4" tint="-0.499984740745262"/>
      </right>
      <top style="dashed">
        <color theme="4" tint="-0.499984740745262"/>
      </top>
      <bottom style="dashed">
        <color theme="4" tint="-0.499984740745262"/>
      </bottom>
      <diagonal/>
    </border>
    <border>
      <left style="thin">
        <color indexed="64"/>
      </left>
      <right style="thin">
        <color indexed="64"/>
      </right>
      <top/>
      <bottom style="medium">
        <color indexed="64"/>
      </bottom>
      <diagonal/>
    </border>
    <border>
      <left style="medium">
        <color indexed="64"/>
      </left>
      <right/>
      <top style="hair">
        <color auto="1"/>
      </top>
      <bottom style="hair">
        <color auto="1"/>
      </bottom>
      <diagonal/>
    </border>
    <border>
      <left style="hair">
        <color auto="1"/>
      </left>
      <right style="hair">
        <color auto="1"/>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7">
    <xf numFmtId="0" fontId="0" fillId="0" borderId="0"/>
    <xf numFmtId="0" fontId="1" fillId="0" borderId="0"/>
    <xf numFmtId="0" fontId="2" fillId="0" borderId="0"/>
    <xf numFmtId="0" fontId="12" fillId="0" borderId="0"/>
    <xf numFmtId="0" fontId="1" fillId="0" borderId="0"/>
    <xf numFmtId="9" fontId="2" fillId="0" borderId="0" applyFont="0" applyFill="0" applyBorder="0" applyAlignment="0" applyProtection="0"/>
    <xf numFmtId="164" fontId="2" fillId="0" borderId="0" applyFont="0" applyFill="0" applyBorder="0" applyAlignment="0" applyProtection="0"/>
  </cellStyleXfs>
  <cellXfs count="583">
    <xf numFmtId="0" fontId="0" fillId="0" borderId="0" xfId="0"/>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0" borderId="0" xfId="0" applyFont="1"/>
    <xf numFmtId="0" fontId="1" fillId="0" borderId="0" xfId="0" applyFont="1" applyBorder="1" applyAlignment="1">
      <alignment horizontal="left"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xf numFmtId="0" fontId="7" fillId="0" borderId="0" xfId="0" applyFont="1" applyAlignment="1">
      <alignment horizontal="center" vertical="center" wrapText="1"/>
    </xf>
    <xf numFmtId="0" fontId="8" fillId="0" borderId="0" xfId="0" applyFont="1" applyBorder="1" applyAlignment="1">
      <alignment horizontal="left"/>
    </xf>
    <xf numFmtId="0" fontId="0" fillId="0" borderId="1" xfId="0" applyBorder="1"/>
    <xf numFmtId="0" fontId="0" fillId="0" borderId="14" xfId="0" applyBorder="1"/>
    <xf numFmtId="0" fontId="9" fillId="6" borderId="0" xfId="0" applyFont="1" applyFill="1" applyAlignment="1">
      <alignment horizontal="center" vertical="center"/>
    </xf>
    <xf numFmtId="0" fontId="9" fillId="0" borderId="0" xfId="0" applyFont="1" applyAlignment="1">
      <alignment horizontal="center" vertical="center"/>
    </xf>
    <xf numFmtId="0" fontId="9" fillId="8" borderId="1" xfId="2" applyFont="1" applyFill="1" applyBorder="1" applyAlignment="1">
      <alignment horizontal="center" vertical="center" wrapText="1"/>
    </xf>
    <xf numFmtId="0" fontId="9" fillId="9" borderId="1" xfId="2" applyFont="1" applyFill="1" applyBorder="1" applyAlignment="1">
      <alignment horizontal="center" vertical="center" wrapText="1"/>
    </xf>
    <xf numFmtId="0" fontId="13" fillId="7" borderId="1" xfId="3" applyFont="1" applyFill="1" applyBorder="1" applyAlignment="1">
      <alignment horizontal="center" vertical="center" wrapText="1"/>
    </xf>
    <xf numFmtId="0" fontId="9" fillId="8" borderId="0" xfId="2" applyFont="1" applyFill="1" applyBorder="1" applyAlignment="1">
      <alignment horizontal="center" vertical="center" wrapText="1"/>
    </xf>
    <xf numFmtId="0" fontId="9" fillId="9" borderId="0" xfId="2" applyFont="1" applyFill="1" applyBorder="1" applyAlignment="1">
      <alignment horizontal="center" vertical="center" wrapText="1"/>
    </xf>
    <xf numFmtId="0" fontId="11" fillId="8" borderId="1" xfId="3" applyFont="1" applyFill="1" applyBorder="1" applyAlignment="1">
      <alignment horizontal="left" vertical="center" wrapText="1"/>
    </xf>
    <xf numFmtId="0" fontId="14" fillId="0" borderId="1" xfId="3" applyFont="1" applyFill="1" applyBorder="1" applyAlignment="1">
      <alignment horizontal="center" vertical="center" wrapText="1"/>
    </xf>
    <xf numFmtId="0" fontId="15" fillId="0" borderId="1" xfId="3" applyFont="1" applyFill="1" applyBorder="1" applyAlignment="1">
      <alignment horizontal="center" vertical="center" wrapText="1"/>
    </xf>
    <xf numFmtId="0" fontId="15" fillId="8" borderId="1" xfId="3" applyFont="1" applyFill="1" applyBorder="1" applyAlignment="1">
      <alignment horizontal="center" vertical="center" wrapText="1"/>
    </xf>
    <xf numFmtId="0" fontId="15" fillId="0" borderId="1" xfId="3" applyFont="1" applyFill="1" applyBorder="1" applyAlignment="1">
      <alignment vertical="center" wrapText="1"/>
    </xf>
    <xf numFmtId="0" fontId="9" fillId="0" borderId="1" xfId="3" applyFont="1" applyFill="1" applyBorder="1" applyAlignment="1">
      <alignment vertical="center" wrapText="1"/>
    </xf>
    <xf numFmtId="0" fontId="16" fillId="6" borderId="0" xfId="0" applyFont="1" applyFill="1" applyAlignment="1">
      <alignment horizontal="center" vertical="center"/>
    </xf>
    <xf numFmtId="0" fontId="16" fillId="8" borderId="0" xfId="0" applyFont="1" applyFill="1" applyAlignment="1">
      <alignment horizontal="center" vertical="center"/>
    </xf>
    <xf numFmtId="0" fontId="16" fillId="0" borderId="0" xfId="0" applyFont="1" applyAlignment="1">
      <alignment horizontal="center" vertical="center"/>
    </xf>
    <xf numFmtId="0" fontId="14" fillId="0" borderId="1" xfId="3" applyFont="1" applyFill="1" applyBorder="1" applyAlignment="1">
      <alignment horizontal="center" wrapText="1"/>
    </xf>
    <xf numFmtId="0" fontId="16" fillId="0" borderId="0" xfId="0" applyFont="1" applyFill="1" applyAlignment="1">
      <alignment horizontal="center" vertical="center"/>
    </xf>
    <xf numFmtId="0" fontId="9" fillId="0" borderId="1" xfId="3" applyFont="1" applyFill="1" applyBorder="1" applyAlignment="1">
      <alignment horizontal="center" vertical="center" wrapText="1"/>
    </xf>
    <xf numFmtId="0" fontId="14" fillId="8" borderId="1" xfId="3" applyFont="1" applyFill="1" applyBorder="1" applyAlignment="1">
      <alignment horizontal="left" vertical="center" wrapText="1"/>
    </xf>
    <xf numFmtId="0" fontId="17" fillId="8" borderId="0" xfId="4" applyFont="1" applyFill="1" applyAlignment="1">
      <alignment horizontal="center" vertical="center" wrapText="1"/>
    </xf>
    <xf numFmtId="0" fontId="11" fillId="8" borderId="0" xfId="4" applyFont="1" applyFill="1" applyAlignment="1">
      <alignment horizontal="center" vertical="center" wrapText="1"/>
    </xf>
    <xf numFmtId="0" fontId="14" fillId="8" borderId="0"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9" fillId="10" borderId="13" xfId="2" applyFont="1" applyFill="1" applyBorder="1" applyAlignment="1">
      <alignment horizontal="center" vertical="center" wrapText="1"/>
    </xf>
    <xf numFmtId="0" fontId="9" fillId="10" borderId="0" xfId="2" applyFont="1" applyFill="1" applyBorder="1" applyAlignment="1">
      <alignment horizontal="center" vertical="center" wrapText="1"/>
    </xf>
    <xf numFmtId="0" fontId="16" fillId="0" borderId="0" xfId="0" applyFont="1" applyBorder="1" applyAlignment="1">
      <alignment horizontal="center" vertical="center"/>
    </xf>
    <xf numFmtId="0" fontId="11" fillId="8" borderId="1" xfId="4" applyFont="1" applyFill="1" applyBorder="1" applyAlignment="1">
      <alignment horizontal="center" vertical="center" wrapText="1"/>
    </xf>
    <xf numFmtId="0" fontId="18" fillId="12" borderId="4" xfId="4" applyFont="1" applyFill="1" applyBorder="1" applyAlignment="1">
      <alignment horizontal="center" vertical="center" wrapText="1"/>
    </xf>
    <xf numFmtId="0" fontId="18" fillId="12" borderId="0" xfId="4" applyFont="1" applyFill="1" applyBorder="1" applyAlignment="1">
      <alignment horizontal="center" vertical="center" wrapText="1"/>
    </xf>
    <xf numFmtId="0" fontId="11" fillId="2" borderId="4"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9" borderId="4" xfId="4" applyFont="1" applyFill="1" applyBorder="1" applyAlignment="1">
      <alignment horizontal="center" vertical="center" wrapText="1"/>
    </xf>
    <xf numFmtId="0" fontId="11" fillId="9" borderId="0" xfId="4" applyFont="1" applyFill="1" applyBorder="1" applyAlignment="1">
      <alignment horizontal="center" vertical="center" wrapText="1"/>
    </xf>
    <xf numFmtId="0" fontId="16" fillId="8" borderId="0" xfId="0" applyFont="1" applyFill="1" applyBorder="1" applyAlignment="1">
      <alignment horizontal="center" vertical="center"/>
    </xf>
    <xf numFmtId="0" fontId="11" fillId="13" borderId="4" xfId="4" applyFont="1" applyFill="1" applyBorder="1" applyAlignment="1">
      <alignment horizontal="center" vertical="center" wrapText="1"/>
    </xf>
    <xf numFmtId="0" fontId="17" fillId="8" borderId="0" xfId="2" applyFont="1" applyFill="1" applyAlignment="1">
      <alignment vertical="center" wrapText="1"/>
    </xf>
    <xf numFmtId="0" fontId="9" fillId="10" borderId="0" xfId="2" applyFont="1" applyFill="1" applyAlignment="1">
      <alignment horizontal="center" vertical="center" wrapText="1"/>
    </xf>
    <xf numFmtId="0" fontId="19" fillId="3" borderId="6"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0" fillId="0" borderId="0" xfId="0" applyFont="1" applyAlignment="1">
      <alignment horizontal="center" vertical="center" wrapText="1"/>
    </xf>
    <xf numFmtId="0" fontId="0" fillId="0" borderId="9" xfId="0" applyBorder="1" applyAlignment="1">
      <alignment wrapText="1"/>
    </xf>
    <xf numFmtId="0" fontId="0" fillId="0" borderId="9" xfId="0" applyBorder="1" applyAlignment="1">
      <alignment vertical="center" wrapText="1"/>
    </xf>
    <xf numFmtId="0" fontId="0" fillId="0" borderId="12" xfId="0" applyBorder="1" applyAlignment="1">
      <alignment vertical="top" wrapText="1"/>
    </xf>
    <xf numFmtId="0" fontId="0" fillId="0" borderId="1" xfId="0" applyBorder="1" applyAlignment="1">
      <alignment vertical="center"/>
    </xf>
    <xf numFmtId="16" fontId="0" fillId="0" borderId="0" xfId="0" applyNumberFormat="1"/>
    <xf numFmtId="0" fontId="0" fillId="0" borderId="0" xfId="0" applyAlignment="1"/>
    <xf numFmtId="0" fontId="0" fillId="14" borderId="33" xfId="0" applyFont="1" applyFill="1" applyBorder="1" applyAlignment="1">
      <alignment horizontal="center" vertical="center" wrapText="1"/>
    </xf>
    <xf numFmtId="0" fontId="0" fillId="14" borderId="40" xfId="0" applyFont="1" applyFill="1" applyBorder="1" applyAlignment="1">
      <alignment horizontal="center" vertical="center" wrapText="1"/>
    </xf>
    <xf numFmtId="0" fontId="0" fillId="14" borderId="17" xfId="0" applyFont="1" applyFill="1" applyBorder="1" applyAlignment="1">
      <alignment horizontal="center" vertical="center" wrapText="1"/>
    </xf>
    <xf numFmtId="0" fontId="0" fillId="14" borderId="17" xfId="0" applyFill="1" applyBorder="1" applyAlignment="1">
      <alignment horizontal="center" vertical="center" wrapText="1"/>
    </xf>
    <xf numFmtId="0" fontId="4" fillId="0" borderId="33" xfId="0" applyFont="1" applyBorder="1" applyAlignment="1">
      <alignment horizontal="center"/>
    </xf>
    <xf numFmtId="0" fontId="4" fillId="0" borderId="33" xfId="0" applyFont="1" applyBorder="1" applyAlignment="1">
      <alignment horizontal="center" wrapText="1"/>
    </xf>
    <xf numFmtId="0" fontId="4" fillId="14" borderId="33" xfId="0" applyFont="1" applyFill="1" applyBorder="1" applyAlignment="1">
      <alignment horizontal="center" vertical="center" wrapText="1"/>
    </xf>
    <xf numFmtId="0" fontId="0" fillId="15" borderId="20" xfId="0" applyFill="1" applyBorder="1" applyAlignment="1" applyProtection="1">
      <alignment horizontal="justify" vertical="center" wrapText="1"/>
      <protection locked="0"/>
    </xf>
    <xf numFmtId="0" fontId="23" fillId="0" borderId="0" xfId="0" applyFont="1" applyAlignment="1">
      <alignment horizontal="justify" vertical="top" wrapText="1"/>
    </xf>
    <xf numFmtId="0" fontId="23" fillId="0" borderId="0" xfId="0" applyFont="1" applyAlignment="1">
      <alignment horizontal="center" vertical="top" wrapText="1"/>
    </xf>
    <xf numFmtId="0" fontId="22" fillId="0" borderId="0" xfId="0" applyFont="1" applyAlignment="1">
      <alignment horizontal="center" vertical="top" wrapText="1"/>
    </xf>
    <xf numFmtId="0" fontId="23" fillId="0" borderId="1" xfId="0" applyFont="1" applyBorder="1" applyAlignment="1">
      <alignment horizontal="justify" vertical="top" wrapText="1"/>
    </xf>
    <xf numFmtId="14" fontId="23" fillId="0" borderId="1" xfId="0" applyNumberFormat="1" applyFont="1" applyBorder="1" applyAlignment="1">
      <alignment horizontal="center" vertical="top" wrapText="1"/>
    </xf>
    <xf numFmtId="0" fontId="23" fillId="0" borderId="41" xfId="0" applyFont="1" applyBorder="1" applyAlignment="1">
      <alignment horizontal="center" vertical="top" wrapText="1"/>
    </xf>
    <xf numFmtId="0" fontId="23" fillId="0" borderId="9" xfId="0" applyFont="1" applyBorder="1" applyAlignment="1">
      <alignment horizontal="center" vertical="top" wrapText="1"/>
    </xf>
    <xf numFmtId="0" fontId="23" fillId="0" borderId="11" xfId="0" applyFont="1" applyBorder="1" applyAlignment="1">
      <alignment horizontal="justify" vertical="top" wrapText="1"/>
    </xf>
    <xf numFmtId="0" fontId="0" fillId="0" borderId="0" xfId="0" applyBorder="1"/>
    <xf numFmtId="0" fontId="25"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8" borderId="1" xfId="0" applyFont="1" applyFill="1" applyBorder="1" applyAlignment="1">
      <alignment vertical="center" wrapText="1"/>
    </xf>
    <xf numFmtId="0" fontId="26" fillId="8" borderId="1" xfId="0" applyFont="1" applyFill="1" applyBorder="1" applyAlignment="1">
      <alignment horizontal="justify" vertical="center"/>
    </xf>
    <xf numFmtId="0" fontId="26" fillId="8" borderId="1" xfId="0" applyFont="1" applyFill="1" applyBorder="1" applyAlignment="1">
      <alignment horizontal="center" vertical="center" wrapText="1"/>
    </xf>
    <xf numFmtId="0" fontId="26" fillId="16" borderId="1" xfId="0" applyFont="1" applyFill="1" applyBorder="1" applyAlignment="1">
      <alignment horizontal="justify" vertical="center" wrapText="1"/>
    </xf>
    <xf numFmtId="0" fontId="26" fillId="16" borderId="1" xfId="0" applyFont="1" applyFill="1" applyBorder="1" applyAlignment="1">
      <alignment horizontal="justify" vertical="center"/>
    </xf>
    <xf numFmtId="0" fontId="26"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26" fillId="0" borderId="1" xfId="0" applyFont="1" applyBorder="1" applyAlignment="1">
      <alignment vertical="center" wrapText="1"/>
    </xf>
    <xf numFmtId="0" fontId="26" fillId="0" borderId="3" xfId="0" applyFont="1" applyBorder="1" applyAlignment="1">
      <alignment horizontal="center" vertical="center" wrapText="1"/>
    </xf>
    <xf numFmtId="0" fontId="26" fillId="0" borderId="3" xfId="0" applyFont="1" applyBorder="1" applyAlignment="1">
      <alignment vertical="center" wrapText="1"/>
    </xf>
    <xf numFmtId="0" fontId="1" fillId="0" borderId="3" xfId="0" applyFont="1" applyBorder="1" applyAlignment="1">
      <alignment horizontal="justify" vertical="center"/>
    </xf>
    <xf numFmtId="0" fontId="26" fillId="0" borderId="3" xfId="0" applyFont="1" applyFill="1" applyBorder="1" applyAlignment="1">
      <alignment horizontal="center" vertical="center" wrapText="1"/>
    </xf>
    <xf numFmtId="0" fontId="26" fillId="0" borderId="6" xfId="0" applyFont="1" applyBorder="1" applyAlignment="1">
      <alignment horizontal="center" vertical="center" wrapText="1"/>
    </xf>
    <xf numFmtId="0" fontId="26" fillId="0" borderId="6" xfId="0" applyFont="1" applyBorder="1" applyAlignment="1">
      <alignment vertical="center" wrapText="1"/>
    </xf>
    <xf numFmtId="0" fontId="26" fillId="0" borderId="6" xfId="0" applyFont="1" applyFill="1" applyBorder="1" applyAlignment="1">
      <alignment horizontal="center" vertical="center" wrapText="1"/>
    </xf>
    <xf numFmtId="0" fontId="26" fillId="0" borderId="1" xfId="0" applyFont="1" applyBorder="1" applyAlignment="1">
      <alignment horizontal="justify" vertical="center" wrapText="1"/>
    </xf>
    <xf numFmtId="3" fontId="1" fillId="0" borderId="3" xfId="0" applyNumberFormat="1" applyFont="1" applyBorder="1" applyAlignment="1">
      <alignment horizontal="justify" vertical="top"/>
    </xf>
    <xf numFmtId="17" fontId="26" fillId="0" borderId="1" xfId="0" applyNumberFormat="1" applyFont="1" applyFill="1" applyBorder="1" applyAlignment="1">
      <alignment horizontal="center" vertical="center" wrapText="1"/>
    </xf>
    <xf numFmtId="0" fontId="27" fillId="0" borderId="33" xfId="0" applyFont="1" applyFill="1" applyBorder="1" applyAlignment="1">
      <alignment horizontal="center"/>
    </xf>
    <xf numFmtId="0" fontId="21" fillId="0" borderId="33" xfId="0" applyFont="1" applyFill="1" applyBorder="1" applyAlignment="1">
      <alignment horizontal="center"/>
    </xf>
    <xf numFmtId="0" fontId="21" fillId="0" borderId="33" xfId="0" applyFont="1" applyFill="1" applyBorder="1" applyAlignment="1">
      <alignment horizontal="center" vertical="center" wrapText="1"/>
    </xf>
    <xf numFmtId="0" fontId="21" fillId="0" borderId="16" xfId="0" applyFont="1" applyFill="1" applyBorder="1" applyAlignment="1">
      <alignment horizontal="center"/>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33" xfId="0" applyFont="1" applyFill="1" applyBorder="1" applyAlignment="1">
      <alignment vertical="center" wrapText="1"/>
    </xf>
    <xf numFmtId="0" fontId="21" fillId="0" borderId="15" xfId="0" applyFont="1" applyFill="1" applyBorder="1" applyAlignment="1">
      <alignment horizontal="center" vertical="center" wrapText="1"/>
    </xf>
    <xf numFmtId="0" fontId="21" fillId="0" borderId="15" xfId="0" applyFont="1" applyFill="1" applyBorder="1" applyAlignment="1">
      <alignment vertical="center" wrapText="1"/>
    </xf>
    <xf numFmtId="0" fontId="0" fillId="0" borderId="0" xfId="0" applyAlignment="1">
      <alignment vertical="center"/>
    </xf>
    <xf numFmtId="0" fontId="4" fillId="0" borderId="17" xfId="0" applyFont="1" applyBorder="1" applyAlignment="1">
      <alignment horizontal="center" vertical="center"/>
    </xf>
    <xf numFmtId="0" fontId="0" fillId="14" borderId="4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14" borderId="36" xfId="0" applyFont="1" applyFill="1" applyBorder="1" applyAlignment="1" applyProtection="1">
      <alignment vertical="center" wrapText="1"/>
      <protection hidden="1"/>
    </xf>
    <xf numFmtId="0" fontId="3" fillId="14" borderId="33" xfId="0" applyFont="1" applyFill="1" applyBorder="1" applyAlignment="1" applyProtection="1">
      <alignment vertical="center" wrapText="1"/>
      <protection hidden="1"/>
    </xf>
    <xf numFmtId="0" fontId="0" fillId="0" borderId="15" xfId="0" applyFont="1" applyFill="1" applyBorder="1" applyAlignment="1">
      <alignment vertical="center" wrapText="1"/>
    </xf>
    <xf numFmtId="0" fontId="21" fillId="0" borderId="15" xfId="0" applyFont="1" applyFill="1" applyBorder="1" applyAlignment="1" applyProtection="1">
      <alignment vertical="center" wrapText="1"/>
      <protection hidden="1"/>
    </xf>
    <xf numFmtId="0" fontId="4" fillId="14"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17" xfId="0" applyFont="1" applyBorder="1" applyAlignment="1">
      <alignment horizontal="center" vertical="center" wrapText="1"/>
    </xf>
    <xf numFmtId="0" fontId="1" fillId="0" borderId="38" xfId="0" applyFont="1" applyBorder="1" applyAlignment="1">
      <alignment horizontal="justify" vertical="center" wrapText="1"/>
    </xf>
    <xf numFmtId="0" fontId="1" fillId="0" borderId="39" xfId="0" applyFont="1" applyBorder="1" applyAlignment="1">
      <alignment horizontal="justify" vertical="center" wrapText="1"/>
    </xf>
    <xf numFmtId="0" fontId="0" fillId="0" borderId="12" xfId="0" applyBorder="1" applyAlignment="1">
      <alignment vertical="center" wrapText="1"/>
    </xf>
    <xf numFmtId="0" fontId="3" fillId="0" borderId="1" xfId="0" applyFont="1" applyBorder="1" applyAlignment="1">
      <alignment vertical="center"/>
    </xf>
    <xf numFmtId="0" fontId="0" fillId="0" borderId="1" xfId="0" applyBorder="1" applyAlignment="1">
      <alignment horizontal="center" vertical="center"/>
    </xf>
    <xf numFmtId="0" fontId="7" fillId="17" borderId="16" xfId="0" applyFont="1" applyFill="1" applyBorder="1" applyAlignment="1">
      <alignment horizontal="justify" vertical="center" wrapText="1"/>
    </xf>
    <xf numFmtId="0" fontId="1" fillId="18" borderId="20" xfId="0" applyFont="1" applyFill="1" applyBorder="1" applyAlignment="1" applyProtection="1">
      <alignment horizontal="justify" vertical="center" wrapText="1"/>
      <protection hidden="1"/>
    </xf>
    <xf numFmtId="0" fontId="1" fillId="18" borderId="20" xfId="0" applyFont="1" applyFill="1" applyBorder="1" applyAlignment="1" applyProtection="1">
      <alignment vertical="center" wrapText="1"/>
      <protection hidden="1"/>
    </xf>
    <xf numFmtId="0" fontId="1" fillId="18" borderId="20" xfId="0" applyFont="1" applyFill="1" applyBorder="1" applyAlignment="1" applyProtection="1">
      <alignment horizontal="left" vertical="center" wrapText="1"/>
      <protection hidden="1"/>
    </xf>
    <xf numFmtId="0" fontId="1" fillId="18" borderId="20" xfId="0" applyFont="1" applyFill="1" applyBorder="1" applyAlignment="1" applyProtection="1">
      <alignment horizontal="center" vertical="center" wrapText="1"/>
      <protection hidden="1"/>
    </xf>
    <xf numFmtId="0" fontId="1" fillId="18" borderId="25" xfId="0" applyFont="1" applyFill="1" applyBorder="1" applyAlignment="1" applyProtection="1">
      <alignment horizontal="center" vertical="center" wrapText="1"/>
      <protection hidden="1"/>
    </xf>
    <xf numFmtId="0" fontId="1" fillId="17" borderId="37" xfId="0" applyFont="1" applyFill="1" applyBorder="1" applyAlignment="1" applyProtection="1">
      <alignment horizontal="center" vertical="center" wrapText="1"/>
      <protection hidden="1"/>
    </xf>
    <xf numFmtId="0" fontId="7" fillId="0" borderId="67" xfId="0" applyFont="1" applyFill="1" applyBorder="1" applyAlignment="1">
      <alignment vertical="center" wrapText="1"/>
    </xf>
    <xf numFmtId="0" fontId="7" fillId="0" borderId="47" xfId="0" applyFont="1" applyFill="1" applyBorder="1" applyAlignment="1">
      <alignment vertical="center" wrapText="1"/>
    </xf>
    <xf numFmtId="0" fontId="7" fillId="0" borderId="31" xfId="0" applyFont="1" applyFill="1" applyBorder="1" applyAlignment="1">
      <alignment vertical="center" wrapText="1"/>
    </xf>
    <xf numFmtId="0" fontId="7" fillId="0" borderId="26" xfId="0" applyFont="1" applyFill="1" applyBorder="1" applyAlignment="1">
      <alignment vertical="center" wrapText="1"/>
    </xf>
    <xf numFmtId="0" fontId="7" fillId="0" borderId="49" xfId="0" applyFont="1" applyFill="1" applyBorder="1" applyAlignment="1">
      <alignment vertical="center" wrapText="1"/>
    </xf>
    <xf numFmtId="17" fontId="1" fillId="18" borderId="20" xfId="0" applyNumberFormat="1" applyFont="1" applyFill="1" applyBorder="1" applyAlignment="1" applyProtection="1">
      <alignment horizontal="left" vertical="center" wrapText="1"/>
      <protection hidden="1"/>
    </xf>
    <xf numFmtId="0" fontId="1" fillId="0" borderId="51" xfId="0" applyFont="1" applyFill="1" applyBorder="1" applyAlignment="1" applyProtection="1">
      <alignment vertical="center" wrapText="1"/>
      <protection hidden="1"/>
    </xf>
    <xf numFmtId="0" fontId="7" fillId="8" borderId="49" xfId="0" applyFont="1" applyFill="1" applyBorder="1" applyAlignment="1">
      <alignment vertical="center" wrapText="1"/>
    </xf>
    <xf numFmtId="0" fontId="7" fillId="0" borderId="31" xfId="0" applyFont="1" applyFill="1" applyBorder="1" applyAlignment="1">
      <alignment horizontal="justify" vertical="center" wrapText="1"/>
    </xf>
    <xf numFmtId="0" fontId="7" fillId="8" borderId="26" xfId="0" applyFont="1" applyFill="1" applyBorder="1" applyAlignment="1">
      <alignment horizontal="center" vertical="center" wrapText="1"/>
    </xf>
    <xf numFmtId="0" fontId="7" fillId="0" borderId="26" xfId="0" applyFont="1" applyFill="1" applyBorder="1" applyAlignment="1">
      <alignment horizontal="justify" vertical="center" wrapText="1"/>
    </xf>
    <xf numFmtId="0" fontId="7" fillId="0" borderId="26" xfId="0" applyFont="1" applyBorder="1" applyAlignment="1">
      <alignment horizontal="center" vertical="center" wrapText="1"/>
    </xf>
    <xf numFmtId="0" fontId="7" fillId="0" borderId="50" xfId="0" applyFont="1" applyBorder="1" applyAlignment="1">
      <alignment horizontal="center" vertical="center" wrapText="1"/>
    </xf>
    <xf numFmtId="0" fontId="7" fillId="17" borderId="59" xfId="0" applyFont="1" applyFill="1" applyBorder="1" applyAlignment="1">
      <alignment horizontal="center" vertical="center" wrapText="1"/>
    </xf>
    <xf numFmtId="0" fontId="7" fillId="0" borderId="31" xfId="0" applyFont="1" applyBorder="1" applyAlignment="1">
      <alignment vertical="center" wrapText="1"/>
    </xf>
    <xf numFmtId="0" fontId="7" fillId="0" borderId="49" xfId="0" applyFont="1" applyBorder="1" applyAlignment="1">
      <alignment vertical="center" wrapText="1"/>
    </xf>
    <xf numFmtId="0" fontId="7" fillId="0" borderId="31" xfId="0" applyFont="1" applyFill="1" applyBorder="1" applyAlignment="1">
      <alignment horizontal="center" vertical="center" wrapText="1"/>
    </xf>
    <xf numFmtId="0" fontId="7" fillId="0" borderId="26" xfId="0" applyFont="1" applyBorder="1" applyAlignment="1">
      <alignment vertical="center" wrapText="1"/>
    </xf>
    <xf numFmtId="0" fontId="7" fillId="0" borderId="50" xfId="0" applyFont="1" applyBorder="1" applyAlignment="1">
      <alignment vertical="center" wrapText="1"/>
    </xf>
    <xf numFmtId="0" fontId="7" fillId="17" borderId="59" xfId="0" applyFont="1" applyFill="1" applyBorder="1" applyAlignment="1">
      <alignment vertical="center" wrapText="1"/>
    </xf>
    <xf numFmtId="0" fontId="7" fillId="0" borderId="49" xfId="0" applyFont="1" applyFill="1" applyBorder="1" applyAlignment="1">
      <alignment horizontal="center" vertical="center" wrapText="1"/>
    </xf>
    <xf numFmtId="0" fontId="1" fillId="17" borderId="69" xfId="0" applyFont="1" applyFill="1" applyBorder="1" applyAlignment="1" applyProtection="1">
      <alignment horizontal="center" vertical="center" wrapText="1"/>
      <protection hidden="1"/>
    </xf>
    <xf numFmtId="0" fontId="1" fillId="0" borderId="22" xfId="0" applyFont="1" applyFill="1" applyBorder="1" applyAlignment="1" applyProtection="1">
      <alignment vertical="center" wrapText="1"/>
      <protection hidden="1"/>
    </xf>
    <xf numFmtId="0" fontId="7" fillId="8" borderId="31" xfId="0" applyFont="1" applyFill="1" applyBorder="1" applyAlignment="1">
      <alignment vertical="center" wrapText="1"/>
    </xf>
    <xf numFmtId="0" fontId="1" fillId="0" borderId="20" xfId="0" applyFont="1" applyFill="1" applyBorder="1" applyAlignment="1" applyProtection="1">
      <alignment vertical="center" wrapText="1"/>
      <protection hidden="1"/>
    </xf>
    <xf numFmtId="0" fontId="7" fillId="18" borderId="20" xfId="0" applyFont="1" applyFill="1" applyBorder="1" applyAlignment="1" applyProtection="1">
      <alignment horizontal="justify" vertical="center" wrapText="1"/>
      <protection hidden="1"/>
    </xf>
    <xf numFmtId="0" fontId="7" fillId="18" borderId="20" xfId="0" applyFont="1" applyFill="1" applyBorder="1" applyAlignment="1" applyProtection="1">
      <alignment vertical="center" wrapText="1"/>
      <protection hidden="1"/>
    </xf>
    <xf numFmtId="17" fontId="7" fillId="18" borderId="20" xfId="0" applyNumberFormat="1" applyFont="1" applyFill="1" applyBorder="1" applyAlignment="1" applyProtection="1">
      <alignment horizontal="left" vertical="center" wrapText="1"/>
      <protection hidden="1"/>
    </xf>
    <xf numFmtId="0" fontId="7" fillId="18" borderId="20" xfId="0" applyFont="1" applyFill="1" applyBorder="1" applyAlignment="1" applyProtection="1">
      <alignment horizontal="center" vertical="center" wrapText="1"/>
      <protection hidden="1"/>
    </xf>
    <xf numFmtId="0" fontId="7" fillId="18" borderId="25" xfId="0" applyFont="1" applyFill="1" applyBorder="1" applyAlignment="1" applyProtection="1">
      <alignment horizontal="center" vertical="center" wrapText="1"/>
      <protection hidden="1"/>
    </xf>
    <xf numFmtId="0" fontId="7" fillId="17" borderId="37" xfId="0" applyFont="1" applyFill="1" applyBorder="1" applyAlignment="1" applyProtection="1">
      <alignment horizontal="center" vertical="center" wrapText="1"/>
      <protection hidden="1"/>
    </xf>
    <xf numFmtId="0" fontId="1" fillId="17" borderId="70" xfId="0" applyFont="1" applyFill="1" applyBorder="1" applyAlignment="1" applyProtection="1">
      <alignment horizontal="center" vertical="center" wrapText="1"/>
      <protection hidden="1"/>
    </xf>
    <xf numFmtId="0" fontId="1" fillId="0" borderId="32" xfId="0" applyFont="1" applyFill="1" applyBorder="1" applyAlignment="1" applyProtection="1">
      <alignment vertical="center" wrapText="1"/>
      <protection hidden="1"/>
    </xf>
    <xf numFmtId="0" fontId="7" fillId="0" borderId="52" xfId="0" applyFont="1" applyFill="1" applyBorder="1" applyAlignment="1">
      <alignment vertical="center" wrapText="1"/>
    </xf>
    <xf numFmtId="0" fontId="7" fillId="18" borderId="20" xfId="0" applyFont="1" applyFill="1" applyBorder="1" applyAlignment="1" applyProtection="1">
      <alignment horizontal="justify" vertical="center" wrapText="1"/>
      <protection locked="0"/>
    </xf>
    <xf numFmtId="0" fontId="7" fillId="18" borderId="20" xfId="0" quotePrefix="1" applyFont="1" applyFill="1" applyBorder="1" applyAlignment="1" applyProtection="1">
      <alignment vertical="center" wrapText="1"/>
      <protection locked="0"/>
    </xf>
    <xf numFmtId="0" fontId="1" fillId="0" borderId="22" xfId="0" applyFont="1" applyFill="1" applyBorder="1" applyAlignment="1" applyProtection="1">
      <alignment horizontal="justify" vertical="center" wrapText="1"/>
      <protection hidden="1"/>
    </xf>
    <xf numFmtId="0" fontId="7" fillId="0" borderId="26"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18" borderId="20" xfId="0" applyFont="1" applyFill="1" applyBorder="1" applyAlignment="1" applyProtection="1">
      <alignment vertical="center" wrapText="1"/>
      <protection locked="0"/>
    </xf>
    <xf numFmtId="0" fontId="7" fillId="17" borderId="69" xfId="0" applyFont="1" applyFill="1" applyBorder="1" applyAlignment="1" applyProtection="1">
      <alignment horizontal="center" vertical="center" wrapText="1"/>
      <protection hidden="1"/>
    </xf>
    <xf numFmtId="0" fontId="7" fillId="18" borderId="20" xfId="0" quotePrefix="1" applyFont="1" applyFill="1" applyBorder="1" applyAlignment="1" applyProtection="1">
      <alignment horizontal="justify" vertical="center" wrapText="1"/>
      <protection locked="0"/>
    </xf>
    <xf numFmtId="0" fontId="7" fillId="8" borderId="26" xfId="0" applyFont="1" applyFill="1" applyBorder="1" applyAlignment="1">
      <alignment vertical="center" wrapText="1"/>
    </xf>
    <xf numFmtId="0" fontId="7" fillId="18" borderId="22" xfId="0" applyFont="1" applyFill="1" applyBorder="1" applyAlignment="1" applyProtection="1">
      <alignment horizontal="justify" vertical="center" wrapText="1"/>
      <protection locked="0"/>
    </xf>
    <xf numFmtId="0" fontId="1" fillId="18" borderId="20" xfId="0" applyFont="1" applyFill="1" applyBorder="1" applyAlignment="1" applyProtection="1">
      <alignment horizontal="justify" vertical="center" wrapText="1"/>
      <protection locked="0"/>
    </xf>
    <xf numFmtId="0" fontId="7" fillId="18" borderId="20" xfId="0" quotePrefix="1" applyFont="1" applyFill="1" applyBorder="1" applyAlignment="1" applyProtection="1">
      <alignment vertical="center" wrapText="1"/>
      <protection hidden="1"/>
    </xf>
    <xf numFmtId="0" fontId="1" fillId="8" borderId="20" xfId="0" applyFont="1" applyFill="1" applyBorder="1" applyAlignment="1" applyProtection="1">
      <alignment vertical="center" wrapText="1"/>
      <protection hidden="1"/>
    </xf>
    <xf numFmtId="0" fontId="1" fillId="18" borderId="20" xfId="0" applyFont="1" applyFill="1" applyBorder="1" applyAlignment="1" applyProtection="1">
      <alignment vertical="center" wrapText="1"/>
      <protection locked="0"/>
    </xf>
    <xf numFmtId="0" fontId="1" fillId="8" borderId="22" xfId="0" applyFont="1" applyFill="1" applyBorder="1" applyAlignment="1" applyProtection="1">
      <alignment vertical="center" wrapText="1"/>
      <protection hidden="1"/>
    </xf>
    <xf numFmtId="0" fontId="7" fillId="0" borderId="0" xfId="0" applyFont="1" applyAlignment="1">
      <alignment horizontal="justify" vertical="center" wrapText="1"/>
    </xf>
    <xf numFmtId="0" fontId="7" fillId="0" borderId="55" xfId="0" applyFont="1" applyBorder="1" applyAlignment="1">
      <alignment vertical="center" wrapText="1"/>
    </xf>
    <xf numFmtId="0" fontId="29" fillId="5" borderId="62" xfId="0" applyFont="1" applyFill="1" applyBorder="1" applyAlignment="1" applyProtection="1">
      <alignment horizontal="center" vertical="center" wrapText="1"/>
      <protection hidden="1"/>
    </xf>
    <xf numFmtId="0" fontId="29" fillId="5" borderId="63" xfId="0" applyFont="1" applyFill="1" applyBorder="1" applyAlignment="1" applyProtection="1">
      <alignment vertical="center" wrapText="1"/>
      <protection hidden="1"/>
    </xf>
    <xf numFmtId="0" fontId="29" fillId="17" borderId="37" xfId="0" applyFont="1" applyFill="1" applyBorder="1" applyAlignment="1" applyProtection="1">
      <alignment vertical="center" wrapText="1"/>
      <protection hidden="1"/>
    </xf>
    <xf numFmtId="0" fontId="29" fillId="5" borderId="25" xfId="0" applyFont="1" applyFill="1" applyBorder="1" applyAlignment="1" applyProtection="1">
      <alignment vertical="center" wrapText="1"/>
      <protection hidden="1"/>
    </xf>
    <xf numFmtId="0" fontId="29" fillId="5" borderId="66" xfId="0" applyFont="1" applyFill="1" applyBorder="1" applyAlignment="1">
      <alignment horizontal="center" vertical="center" wrapText="1"/>
    </xf>
    <xf numFmtId="0" fontId="29" fillId="5" borderId="28"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17" borderId="57"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9" fillId="5" borderId="20" xfId="0" applyFont="1" applyFill="1" applyBorder="1" applyAlignment="1" applyProtection="1">
      <alignment horizontal="center" vertical="center" wrapText="1"/>
      <protection hidden="1"/>
    </xf>
    <xf numFmtId="0" fontId="0" fillId="2" borderId="26" xfId="0" applyFont="1" applyFill="1" applyBorder="1" applyAlignment="1">
      <alignment horizontal="justify" vertical="center" wrapText="1"/>
    </xf>
    <xf numFmtId="0" fontId="0" fillId="0" borderId="26" xfId="0" applyFont="1" applyFill="1" applyBorder="1" applyAlignment="1">
      <alignment vertical="center" wrapText="1"/>
    </xf>
    <xf numFmtId="0" fontId="0" fillId="0" borderId="26" xfId="0" applyFont="1" applyFill="1" applyBorder="1" applyAlignment="1">
      <alignment horizontal="center" vertical="center" wrapText="1"/>
    </xf>
    <xf numFmtId="0" fontId="29" fillId="17" borderId="36" xfId="0" applyFont="1" applyFill="1" applyBorder="1" applyAlignment="1">
      <alignment horizontal="center" vertical="center" wrapText="1"/>
    </xf>
    <xf numFmtId="0" fontId="7" fillId="17" borderId="73" xfId="0" applyFont="1" applyFill="1" applyBorder="1" applyAlignment="1">
      <alignment horizontal="center" vertical="center" wrapText="1"/>
    </xf>
    <xf numFmtId="0" fontId="0" fillId="0" borderId="49" xfId="0" applyFont="1" applyBorder="1" applyAlignment="1">
      <alignment vertical="center" wrapText="1"/>
    </xf>
    <xf numFmtId="0" fontId="0" fillId="0" borderId="49" xfId="0" applyFill="1" applyBorder="1" applyAlignment="1">
      <alignment horizontal="center" vertical="center" wrapText="1"/>
    </xf>
    <xf numFmtId="0" fontId="0" fillId="0" borderId="56" xfId="0" applyFont="1" applyBorder="1" applyAlignment="1">
      <alignment vertical="center" wrapText="1"/>
    </xf>
    <xf numFmtId="0" fontId="7" fillId="0" borderId="0" xfId="0" applyFont="1" applyAlignment="1">
      <alignment vertical="center" wrapText="1"/>
    </xf>
    <xf numFmtId="0" fontId="7" fillId="17" borderId="15" xfId="0" applyFont="1" applyFill="1" applyBorder="1" applyAlignment="1">
      <alignment horizontal="center" vertical="center" wrapText="1"/>
    </xf>
    <xf numFmtId="0" fontId="7" fillId="17" borderId="16" xfId="0" applyFont="1" applyFill="1" applyBorder="1" applyAlignment="1">
      <alignment vertical="center" wrapText="1"/>
    </xf>
    <xf numFmtId="0" fontId="7" fillId="17" borderId="33" xfId="0" applyFont="1" applyFill="1" applyBorder="1" applyAlignment="1">
      <alignment vertical="center" wrapText="1"/>
    </xf>
    <xf numFmtId="0" fontId="7" fillId="17" borderId="17" xfId="0" applyFont="1" applyFill="1" applyBorder="1" applyAlignment="1">
      <alignment vertical="center" wrapText="1"/>
    </xf>
    <xf numFmtId="0" fontId="29" fillId="17" borderId="65" xfId="0" applyFont="1" applyFill="1" applyBorder="1" applyAlignment="1">
      <alignment horizontal="center" vertical="center" wrapText="1"/>
    </xf>
    <xf numFmtId="0" fontId="29" fillId="17" borderId="33" xfId="0" applyFont="1" applyFill="1" applyBorder="1" applyAlignment="1">
      <alignment horizontal="center" vertical="center" wrapText="1"/>
    </xf>
    <xf numFmtId="0" fontId="7" fillId="17" borderId="58" xfId="0" applyFont="1" applyFill="1" applyBorder="1" applyAlignment="1">
      <alignment vertical="center" wrapText="1"/>
    </xf>
    <xf numFmtId="0" fontId="7" fillId="0" borderId="48" xfId="0" applyFont="1" applyBorder="1" applyAlignment="1">
      <alignment vertical="center" wrapText="1"/>
    </xf>
    <xf numFmtId="0" fontId="7" fillId="17" borderId="72" xfId="0" applyFont="1" applyFill="1" applyBorder="1" applyAlignment="1">
      <alignment vertical="center" wrapText="1"/>
    </xf>
    <xf numFmtId="0" fontId="7" fillId="0" borderId="47" xfId="0" applyFont="1" applyBorder="1" applyAlignment="1">
      <alignment vertical="center" wrapText="1"/>
    </xf>
    <xf numFmtId="0" fontId="7" fillId="2" borderId="50" xfId="0" applyFont="1" applyFill="1" applyBorder="1" applyAlignment="1">
      <alignment vertical="center" wrapText="1"/>
    </xf>
    <xf numFmtId="0" fontId="7" fillId="17" borderId="73" xfId="0" applyFont="1" applyFill="1" applyBorder="1" applyAlignment="1">
      <alignment vertical="center" wrapText="1"/>
    </xf>
    <xf numFmtId="0" fontId="7" fillId="12" borderId="26" xfId="0" applyFont="1" applyFill="1" applyBorder="1" applyAlignment="1">
      <alignment vertical="center" wrapText="1"/>
    </xf>
    <xf numFmtId="0" fontId="7" fillId="17" borderId="37" xfId="0" applyFont="1" applyFill="1" applyBorder="1" applyAlignment="1">
      <alignment vertical="center" wrapText="1"/>
    </xf>
    <xf numFmtId="0" fontId="7" fillId="0" borderId="35" xfId="0" applyFont="1" applyBorder="1" applyAlignment="1">
      <alignment vertical="center" wrapText="1"/>
    </xf>
    <xf numFmtId="0" fontId="7" fillId="12" borderId="31" xfId="0" applyFont="1" applyFill="1" applyBorder="1" applyAlignment="1">
      <alignment vertical="center" wrapText="1"/>
    </xf>
    <xf numFmtId="0" fontId="7" fillId="18" borderId="20" xfId="0" applyFont="1" applyFill="1" applyBorder="1" applyAlignment="1" applyProtection="1">
      <alignment horizontal="left" vertical="center" wrapText="1"/>
      <protection hidden="1"/>
    </xf>
    <xf numFmtId="0" fontId="1" fillId="0" borderId="26" xfId="0" applyFont="1" applyFill="1" applyBorder="1" applyAlignment="1">
      <alignment vertical="center" wrapText="1"/>
    </xf>
    <xf numFmtId="0" fontId="1" fillId="8" borderId="50" xfId="0" applyFont="1" applyFill="1" applyBorder="1" applyAlignment="1">
      <alignment vertical="center" wrapText="1"/>
    </xf>
    <xf numFmtId="0" fontId="7" fillId="8" borderId="50" xfId="0" applyFont="1" applyFill="1" applyBorder="1" applyAlignment="1">
      <alignment vertical="center" wrapText="1"/>
    </xf>
    <xf numFmtId="0" fontId="7" fillId="0" borderId="59" xfId="0" applyFont="1" applyBorder="1" applyAlignment="1">
      <alignment vertical="center" wrapText="1"/>
    </xf>
    <xf numFmtId="0" fontId="7" fillId="17" borderId="71" xfId="0" applyFont="1" applyFill="1" applyBorder="1" applyAlignment="1" applyProtection="1">
      <alignment horizontal="center" vertical="center" wrapText="1"/>
      <protection hidden="1"/>
    </xf>
    <xf numFmtId="0" fontId="7" fillId="0" borderId="53" xfId="0" applyFont="1" applyBorder="1" applyAlignment="1">
      <alignment vertical="center" wrapText="1"/>
    </xf>
    <xf numFmtId="0" fontId="7" fillId="2" borderId="54" xfId="0" applyFont="1" applyFill="1" applyBorder="1" applyAlignment="1">
      <alignment vertical="center" wrapText="1"/>
    </xf>
    <xf numFmtId="0" fontId="7" fillId="17" borderId="60" xfId="0" applyFont="1" applyFill="1" applyBorder="1" applyAlignment="1">
      <alignment vertical="center" wrapText="1"/>
    </xf>
    <xf numFmtId="0" fontId="7" fillId="0" borderId="54" xfId="0" applyFont="1" applyBorder="1" applyAlignment="1">
      <alignment vertical="center" wrapText="1"/>
    </xf>
    <xf numFmtId="0" fontId="7" fillId="17" borderId="74" xfId="0" applyFont="1" applyFill="1" applyBorder="1" applyAlignment="1">
      <alignment vertical="center" wrapText="1"/>
    </xf>
    <xf numFmtId="0" fontId="7" fillId="0" borderId="56" xfId="0" applyFont="1" applyBorder="1" applyAlignment="1">
      <alignment vertical="center" wrapText="1"/>
    </xf>
    <xf numFmtId="15" fontId="7" fillId="0" borderId="0" xfId="0" applyNumberFormat="1" applyFont="1" applyAlignment="1">
      <alignment vertical="center" wrapText="1"/>
    </xf>
    <xf numFmtId="0" fontId="0" fillId="2" borderId="1" xfId="0" applyFill="1" applyBorder="1"/>
    <xf numFmtId="0" fontId="0" fillId="2" borderId="12" xfId="0" applyFill="1" applyBorder="1" applyAlignment="1">
      <alignment vertical="top" wrapText="1"/>
    </xf>
    <xf numFmtId="0" fontId="19" fillId="2" borderId="75" xfId="0" applyFont="1" applyFill="1" applyBorder="1" applyAlignment="1">
      <alignment horizontal="center" vertical="center" wrapText="1"/>
    </xf>
    <xf numFmtId="17" fontId="1" fillId="2" borderId="76" xfId="0" applyNumberFormat="1" applyFont="1" applyFill="1" applyBorder="1" applyAlignment="1">
      <alignment horizontal="center" vertical="center" wrapText="1"/>
    </xf>
    <xf numFmtId="17" fontId="1" fillId="2" borderId="77" xfId="0" applyNumberFormat="1" applyFont="1" applyFill="1" applyBorder="1" applyAlignment="1">
      <alignment horizontal="center" vertical="center" wrapText="1"/>
    </xf>
    <xf numFmtId="17" fontId="1" fillId="2" borderId="33"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2" borderId="14" xfId="0" applyFill="1" applyBorder="1"/>
    <xf numFmtId="0" fontId="6" fillId="2" borderId="33" xfId="0" applyFont="1" applyFill="1" applyBorder="1" applyAlignment="1">
      <alignment horizontal="center" vertical="center" wrapText="1"/>
    </xf>
    <xf numFmtId="0" fontId="0" fillId="0" borderId="14" xfId="0" applyFill="1" applyBorder="1" applyAlignment="1">
      <alignment vertical="center" wrapText="1"/>
    </xf>
    <xf numFmtId="0" fontId="0" fillId="0" borderId="78" xfId="0" applyBorder="1" applyAlignment="1">
      <alignment vertical="top" wrapText="1"/>
    </xf>
    <xf numFmtId="0" fontId="0" fillId="0" borderId="14" xfId="0" applyBorder="1" applyAlignment="1">
      <alignment vertical="center" wrapText="1"/>
    </xf>
    <xf numFmtId="0" fontId="3" fillId="0" borderId="14" xfId="0" applyFont="1" applyBorder="1" applyAlignment="1">
      <alignment vertical="center"/>
    </xf>
    <xf numFmtId="0" fontId="6" fillId="2" borderId="75" xfId="0" applyFont="1" applyFill="1" applyBorder="1" applyAlignment="1">
      <alignment horizontal="center" vertical="center" wrapText="1"/>
    </xf>
    <xf numFmtId="17" fontId="1" fillId="2" borderId="79" xfId="0" applyNumberFormat="1" applyFont="1" applyFill="1" applyBorder="1" applyAlignment="1">
      <alignment horizontal="center" vertical="center" wrapText="1"/>
    </xf>
    <xf numFmtId="0" fontId="0" fillId="0" borderId="14" xfId="0" applyFill="1" applyBorder="1" applyAlignment="1">
      <alignment wrapText="1"/>
    </xf>
    <xf numFmtId="0" fontId="0" fillId="12" borderId="14" xfId="0" applyFill="1" applyBorder="1"/>
    <xf numFmtId="0" fontId="1" fillId="2" borderId="79" xfId="0" applyFont="1" applyFill="1" applyBorder="1" applyAlignment="1">
      <alignment horizontal="center" vertical="center"/>
    </xf>
    <xf numFmtId="0" fontId="1" fillId="2" borderId="76" xfId="0" applyFont="1" applyFill="1" applyBorder="1" applyAlignment="1">
      <alignment horizontal="center" vertical="center"/>
    </xf>
    <xf numFmtId="17" fontId="1" fillId="2" borderId="76" xfId="0" applyNumberFormat="1" applyFont="1" applyFill="1" applyBorder="1" applyAlignment="1">
      <alignment horizontal="center" vertical="center"/>
    </xf>
    <xf numFmtId="0" fontId="1" fillId="0" borderId="14" xfId="0" applyFont="1" applyBorder="1" applyAlignment="1">
      <alignment horizontal="center" vertical="center" wrapText="1"/>
    </xf>
    <xf numFmtId="0" fontId="1" fillId="2" borderId="76" xfId="0" applyFont="1" applyFill="1" applyBorder="1" applyAlignment="1">
      <alignment horizontal="center" vertical="center" wrapText="1"/>
    </xf>
    <xf numFmtId="0" fontId="0" fillId="0" borderId="14" xfId="0" applyBorder="1" applyAlignment="1">
      <alignment vertical="top" wrapText="1"/>
    </xf>
    <xf numFmtId="0" fontId="19" fillId="3" borderId="81" xfId="0" applyFont="1" applyFill="1" applyBorder="1" applyAlignment="1">
      <alignment horizontal="center" vertical="center" wrapText="1"/>
    </xf>
    <xf numFmtId="0" fontId="0" fillId="0" borderId="4" xfId="0" applyBorder="1" applyAlignment="1">
      <alignment vertical="top" wrapText="1"/>
    </xf>
    <xf numFmtId="0" fontId="0" fillId="0" borderId="14" xfId="0" applyBorder="1" applyAlignment="1">
      <alignment horizontal="center" vertical="center"/>
    </xf>
    <xf numFmtId="0" fontId="30" fillId="2" borderId="36" xfId="0" applyFont="1" applyFill="1" applyBorder="1" applyAlignment="1">
      <alignment horizontal="center" vertical="center" wrapText="1"/>
    </xf>
    <xf numFmtId="0" fontId="0" fillId="2" borderId="76" xfId="0" applyFont="1" applyFill="1" applyBorder="1" applyAlignment="1">
      <alignment vertical="top" wrapText="1"/>
    </xf>
    <xf numFmtId="0" fontId="0" fillId="2" borderId="77" xfId="0" applyFont="1" applyFill="1" applyBorder="1" applyAlignment="1">
      <alignment vertical="top" wrapText="1"/>
    </xf>
    <xf numFmtId="0" fontId="0" fillId="2" borderId="36" xfId="0" applyFill="1" applyBorder="1" applyAlignment="1">
      <alignment vertical="top" wrapText="1"/>
    </xf>
    <xf numFmtId="0" fontId="0" fillId="2" borderId="77" xfId="0" applyFill="1" applyBorder="1" applyAlignment="1">
      <alignment vertical="top" wrapText="1"/>
    </xf>
    <xf numFmtId="0" fontId="0" fillId="2" borderId="79" xfId="0" applyFill="1" applyBorder="1" applyAlignment="1">
      <alignment vertical="center" wrapText="1"/>
    </xf>
    <xf numFmtId="0" fontId="0" fillId="2" borderId="77" xfId="0" applyFill="1" applyBorder="1" applyAlignment="1">
      <alignment vertical="center" wrapText="1"/>
    </xf>
    <xf numFmtId="0" fontId="0" fillId="2" borderId="4" xfId="0" applyFill="1" applyBorder="1"/>
    <xf numFmtId="0" fontId="0" fillId="0" borderId="4" xfId="0" applyBorder="1"/>
    <xf numFmtId="0" fontId="0" fillId="2" borderId="75" xfId="0" applyFill="1" applyBorder="1"/>
    <xf numFmtId="0" fontId="0" fillId="2" borderId="76" xfId="0" applyFill="1" applyBorder="1"/>
    <xf numFmtId="0" fontId="0" fillId="2" borderId="79" xfId="0" applyFill="1" applyBorder="1" applyAlignment="1">
      <alignment vertical="top" wrapText="1"/>
    </xf>
    <xf numFmtId="0" fontId="0" fillId="2" borderId="77" xfId="0" applyFill="1" applyBorder="1"/>
    <xf numFmtId="0" fontId="19" fillId="3" borderId="83" xfId="0" applyFont="1" applyFill="1" applyBorder="1" applyAlignment="1">
      <alignment horizontal="center" vertical="center" wrapText="1"/>
    </xf>
    <xf numFmtId="0" fontId="0" fillId="0" borderId="4" xfId="0" applyBorder="1" applyAlignment="1">
      <alignment horizontal="center" vertical="center"/>
    </xf>
    <xf numFmtId="0" fontId="19" fillId="3" borderId="24"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0" fillId="2" borderId="76" xfId="0" applyFill="1" applyBorder="1" applyAlignment="1">
      <alignment horizontal="center" vertical="center"/>
    </xf>
    <xf numFmtId="0" fontId="3" fillId="2" borderId="77" xfId="0" applyFont="1" applyFill="1" applyBorder="1"/>
    <xf numFmtId="0" fontId="19" fillId="3" borderId="84" xfId="0" applyFont="1" applyFill="1" applyBorder="1" applyAlignment="1">
      <alignment horizontal="center" vertical="center" wrapText="1"/>
    </xf>
    <xf numFmtId="0" fontId="6" fillId="3" borderId="9" xfId="0" applyFont="1" applyFill="1" applyBorder="1" applyAlignment="1">
      <alignment horizontal="center" vertical="center"/>
    </xf>
    <xf numFmtId="0" fontId="0" fillId="2" borderId="10" xfId="0" applyFill="1" applyBorder="1"/>
    <xf numFmtId="0" fontId="0" fillId="0" borderId="90" xfId="0" applyBorder="1"/>
    <xf numFmtId="0" fontId="0" fillId="0" borderId="82" xfId="0" applyBorder="1"/>
    <xf numFmtId="0" fontId="6" fillId="3" borderId="4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1" fillId="15" borderId="1" xfId="0" applyFont="1" applyFill="1" applyBorder="1" applyAlignment="1">
      <alignment horizontal="center" vertical="center" wrapText="1"/>
    </xf>
    <xf numFmtId="17" fontId="1" fillId="15" borderId="4" xfId="0" applyNumberFormat="1" applyFont="1" applyFill="1" applyBorder="1" applyAlignment="1">
      <alignment horizontal="center" vertical="center" wrapText="1"/>
    </xf>
    <xf numFmtId="0" fontId="1" fillId="15" borderId="1" xfId="0" applyFont="1" applyFill="1" applyBorder="1" applyAlignment="1">
      <alignment vertical="center" wrapText="1"/>
    </xf>
    <xf numFmtId="17" fontId="1" fillId="15" borderId="23" xfId="0" applyNumberFormat="1" applyFont="1" applyFill="1" applyBorder="1" applyAlignment="1">
      <alignment horizontal="center" vertical="center" wrapText="1"/>
    </xf>
    <xf numFmtId="0" fontId="7" fillId="15" borderId="1" xfId="0" applyFont="1" applyFill="1" applyBorder="1" applyAlignment="1">
      <alignment horizontal="center" vertical="center" wrapText="1"/>
    </xf>
    <xf numFmtId="0" fontId="1" fillId="15" borderId="1" xfId="0" applyFont="1" applyFill="1" applyBorder="1" applyAlignment="1">
      <alignment horizontal="left" vertical="center" wrapText="1"/>
    </xf>
    <xf numFmtId="0" fontId="8" fillId="15" borderId="9" xfId="0" applyFont="1" applyFill="1" applyBorder="1" applyAlignment="1">
      <alignment horizontal="center" wrapText="1"/>
    </xf>
    <xf numFmtId="0" fontId="1" fillId="15" borderId="4" xfId="0" applyFont="1" applyFill="1" applyBorder="1" applyAlignment="1">
      <alignment horizontal="center" vertical="center"/>
    </xf>
    <xf numFmtId="17" fontId="1" fillId="15" borderId="4" xfId="0" applyNumberFormat="1" applyFont="1" applyFill="1" applyBorder="1" applyAlignment="1">
      <alignment horizontal="center" vertical="center"/>
    </xf>
    <xf numFmtId="0" fontId="8" fillId="15" borderId="9"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6" fillId="15" borderId="89" xfId="0" applyFont="1" applyFill="1" applyBorder="1" applyAlignment="1">
      <alignment horizontal="center" vertical="center" wrapText="1"/>
    </xf>
    <xf numFmtId="0" fontId="1" fillId="15" borderId="11" xfId="0" applyFont="1" applyFill="1" applyBorder="1" applyAlignment="1">
      <alignment horizontal="center" vertical="center" wrapText="1"/>
    </xf>
    <xf numFmtId="17" fontId="1" fillId="15" borderId="82" xfId="0" applyNumberFormat="1" applyFont="1" applyFill="1" applyBorder="1" applyAlignment="1">
      <alignment horizontal="center" vertical="center" wrapText="1"/>
    </xf>
    <xf numFmtId="0" fontId="5" fillId="0" borderId="0" xfId="0" applyFont="1" applyAlignment="1"/>
    <xf numFmtId="0" fontId="1" fillId="0" borderId="39" xfId="0" applyFont="1" applyBorder="1" applyAlignment="1">
      <alignment horizontal="center" vertical="center" wrapText="1"/>
    </xf>
    <xf numFmtId="0" fontId="23" fillId="0" borderId="43" xfId="0" applyFont="1" applyBorder="1" applyAlignment="1">
      <alignment horizontal="center" vertical="top" wrapText="1"/>
    </xf>
    <xf numFmtId="0" fontId="0" fillId="0" borderId="14" xfId="0" applyBorder="1" applyAlignment="1">
      <alignment horizontal="left" vertical="center" wrapText="1"/>
    </xf>
    <xf numFmtId="0" fontId="3" fillId="0" borderId="14" xfId="0" applyFont="1" applyFill="1" applyBorder="1" applyAlignment="1">
      <alignment horizontal="left" vertical="center" wrapText="1"/>
    </xf>
    <xf numFmtId="0" fontId="0" fillId="0" borderId="14" xfId="0" applyFill="1" applyBorder="1" applyAlignment="1">
      <alignment horizontal="left" vertical="center" wrapText="1"/>
    </xf>
    <xf numFmtId="14" fontId="23" fillId="0" borderId="4" xfId="0" applyNumberFormat="1" applyFont="1" applyBorder="1" applyAlignment="1">
      <alignment horizontal="center" vertical="top" wrapText="1"/>
    </xf>
    <xf numFmtId="0" fontId="23" fillId="0" borderId="76" xfId="0" applyFont="1" applyBorder="1" applyAlignment="1">
      <alignment horizontal="justify" vertical="top" wrapText="1"/>
    </xf>
    <xf numFmtId="0" fontId="24" fillId="0" borderId="77" xfId="0" applyFont="1" applyBorder="1" applyAlignment="1">
      <alignment horizontal="justify" vertical="top" wrapText="1"/>
    </xf>
    <xf numFmtId="0" fontId="23" fillId="0" borderId="6" xfId="0" applyFont="1" applyBorder="1" applyAlignment="1">
      <alignment horizontal="justify" vertical="top" wrapText="1"/>
    </xf>
    <xf numFmtId="14" fontId="23" fillId="0" borderId="6" xfId="0" applyNumberFormat="1" applyFont="1" applyBorder="1" applyAlignment="1">
      <alignment horizontal="center" vertical="top" wrapText="1"/>
    </xf>
    <xf numFmtId="14" fontId="23" fillId="0" borderId="19" xfId="0" applyNumberFormat="1" applyFont="1" applyBorder="1" applyAlignment="1">
      <alignment horizontal="center" vertical="top" wrapText="1"/>
    </xf>
    <xf numFmtId="0" fontId="23" fillId="0" borderId="93" xfId="0" applyFont="1" applyBorder="1" applyAlignment="1">
      <alignment horizontal="justify" vertical="top" wrapText="1"/>
    </xf>
    <xf numFmtId="0" fontId="22" fillId="0" borderId="94" xfId="0" applyFont="1" applyBorder="1" applyAlignment="1">
      <alignment horizontal="center" vertical="top" wrapText="1"/>
    </xf>
    <xf numFmtId="0" fontId="22" fillId="0" borderId="95" xfId="0" applyFont="1" applyBorder="1" applyAlignment="1">
      <alignment horizontal="center" vertical="top" wrapText="1"/>
    </xf>
    <xf numFmtId="0" fontId="22" fillId="0" borderId="96" xfId="0" applyFont="1" applyBorder="1" applyAlignment="1">
      <alignment horizontal="center" vertical="top" wrapText="1"/>
    </xf>
    <xf numFmtId="0" fontId="22" fillId="0" borderId="33" xfId="0" applyFont="1" applyBorder="1" applyAlignment="1">
      <alignment horizontal="center" vertical="top" wrapText="1"/>
    </xf>
    <xf numFmtId="0" fontId="1" fillId="0" borderId="68" xfId="0" applyFont="1" applyFill="1" applyBorder="1" applyAlignment="1" applyProtection="1">
      <alignment vertical="center" wrapText="1"/>
      <protection hidden="1"/>
    </xf>
    <xf numFmtId="0" fontId="1" fillId="8" borderId="26" xfId="0" applyFont="1" applyFill="1" applyBorder="1" applyAlignment="1">
      <alignment vertical="center" wrapText="1"/>
    </xf>
    <xf numFmtId="0" fontId="28" fillId="8" borderId="26" xfId="0" applyFont="1" applyFill="1" applyBorder="1" applyAlignment="1">
      <alignment vertical="center" wrapText="1"/>
    </xf>
    <xf numFmtId="0" fontId="7" fillId="0" borderId="0" xfId="0" applyFont="1" applyFill="1" applyAlignment="1">
      <alignment vertical="center" wrapText="1"/>
    </xf>
    <xf numFmtId="0" fontId="7" fillId="0" borderId="50" xfId="0" applyFont="1" applyFill="1" applyBorder="1" applyAlignment="1">
      <alignment vertical="center" wrapText="1"/>
    </xf>
    <xf numFmtId="0" fontId="7" fillId="0" borderId="48" xfId="0" applyFont="1" applyFill="1" applyBorder="1" applyAlignment="1">
      <alignment vertical="center" wrapText="1"/>
    </xf>
    <xf numFmtId="0" fontId="7" fillId="0" borderId="35" xfId="0" applyFont="1" applyFill="1" applyBorder="1" applyAlignment="1">
      <alignment vertical="center" wrapText="1"/>
    </xf>
    <xf numFmtId="0" fontId="7" fillId="0" borderId="97" xfId="0" applyFont="1" applyFill="1" applyBorder="1" applyAlignment="1" applyProtection="1">
      <alignment horizontal="justify" vertical="center" wrapText="1"/>
      <protection locked="0"/>
    </xf>
    <xf numFmtId="0" fontId="0" fillId="0" borderId="31" xfId="0" applyFont="1" applyFill="1" applyBorder="1" applyAlignment="1">
      <alignment vertical="center" wrapText="1"/>
    </xf>
    <xf numFmtId="0" fontId="0" fillId="0" borderId="31" xfId="0" applyFont="1" applyBorder="1" applyAlignment="1">
      <alignment vertical="center" wrapText="1"/>
    </xf>
    <xf numFmtId="0" fontId="7" fillId="0" borderId="31" xfId="0" applyFont="1" applyBorder="1" applyAlignment="1">
      <alignment horizontal="center" vertical="center" wrapText="1"/>
    </xf>
    <xf numFmtId="0" fontId="1" fillId="8" borderId="31" xfId="0" applyFont="1" applyFill="1" applyBorder="1" applyAlignment="1">
      <alignment horizontal="center" vertical="center" wrapText="1"/>
    </xf>
    <xf numFmtId="0" fontId="7" fillId="8" borderId="31" xfId="0" applyFont="1" applyFill="1" applyBorder="1" applyAlignment="1">
      <alignment horizontal="justify" vertical="center" wrapText="1"/>
    </xf>
    <xf numFmtId="0" fontId="7" fillId="0" borderId="22" xfId="0" applyFont="1" applyFill="1" applyBorder="1" applyAlignment="1" applyProtection="1">
      <alignment vertical="center" wrapText="1"/>
      <protection hidden="1"/>
    </xf>
    <xf numFmtId="0" fontId="7" fillId="17" borderId="65" xfId="0" applyFont="1" applyFill="1" applyBorder="1" applyAlignment="1">
      <alignment vertical="center" wrapText="1"/>
    </xf>
    <xf numFmtId="0" fontId="7" fillId="17" borderId="37" xfId="0" applyFont="1" applyFill="1" applyBorder="1" applyAlignment="1">
      <alignment horizontal="center" vertical="center" wrapText="1"/>
    </xf>
    <xf numFmtId="0" fontId="1" fillId="17" borderId="73" xfId="0" applyFont="1" applyFill="1" applyBorder="1" applyAlignment="1">
      <alignment vertical="center" wrapText="1"/>
    </xf>
    <xf numFmtId="0" fontId="7" fillId="0" borderId="56" xfId="0" applyFont="1" applyFill="1" applyBorder="1" applyAlignment="1">
      <alignment vertical="center" wrapText="1"/>
    </xf>
    <xf numFmtId="0" fontId="7" fillId="0" borderId="49" xfId="0" applyFont="1" applyBorder="1" applyAlignment="1">
      <alignment horizontal="justify" vertical="center" wrapText="1"/>
    </xf>
    <xf numFmtId="0" fontId="0" fillId="0" borderId="49" xfId="0" applyBorder="1" applyAlignment="1">
      <alignment vertical="center" wrapText="1"/>
    </xf>
    <xf numFmtId="0" fontId="1" fillId="0" borderId="31" xfId="0" applyFont="1" applyFill="1" applyBorder="1" applyAlignment="1">
      <alignment horizontal="justify" vertical="center" wrapText="1"/>
    </xf>
    <xf numFmtId="0" fontId="7" fillId="0" borderId="73" xfId="0" applyFont="1" applyFill="1" applyBorder="1" applyAlignment="1">
      <alignment vertical="center" wrapText="1"/>
    </xf>
    <xf numFmtId="0" fontId="13" fillId="7" borderId="3" xfId="3" applyFont="1" applyFill="1" applyBorder="1" applyAlignment="1">
      <alignment horizontal="center" vertical="center" wrapText="1"/>
    </xf>
    <xf numFmtId="0" fontId="11" fillId="8" borderId="6" xfId="4" applyFont="1" applyFill="1" applyBorder="1" applyAlignment="1">
      <alignment horizontal="center" vertical="center" wrapText="1"/>
    </xf>
    <xf numFmtId="9" fontId="0" fillId="0" borderId="0" xfId="5" applyFont="1"/>
    <xf numFmtId="0" fontId="11" fillId="8" borderId="8" xfId="3" applyFont="1" applyFill="1" applyBorder="1" applyAlignment="1">
      <alignment horizontal="left" vertical="center" wrapText="1"/>
    </xf>
    <xf numFmtId="0" fontId="14" fillId="0" borderId="8" xfId="3" applyFont="1" applyFill="1" applyBorder="1" applyAlignment="1">
      <alignment horizontal="center" vertical="center" wrapText="1"/>
    </xf>
    <xf numFmtId="0" fontId="15" fillId="0" borderId="8" xfId="3" applyFont="1" applyFill="1" applyBorder="1" applyAlignment="1">
      <alignment horizontal="center" vertical="center" wrapText="1"/>
    </xf>
    <xf numFmtId="0" fontId="15" fillId="8" borderId="8" xfId="3" applyFont="1" applyFill="1" applyBorder="1" applyAlignment="1">
      <alignment horizontal="center" vertical="center" wrapText="1"/>
    </xf>
    <xf numFmtId="0" fontId="15" fillId="0" borderId="8" xfId="3" applyFont="1" applyFill="1" applyBorder="1" applyAlignment="1">
      <alignment vertical="center" wrapText="1"/>
    </xf>
    <xf numFmtId="0" fontId="9" fillId="0" borderId="8" xfId="3" applyFont="1" applyFill="1" applyBorder="1" applyAlignment="1">
      <alignment vertical="center" wrapText="1"/>
    </xf>
    <xf numFmtId="0" fontId="11" fillId="8" borderId="11" xfId="3" applyFont="1" applyFill="1" applyBorder="1" applyAlignment="1">
      <alignment horizontal="left" vertical="center" wrapText="1"/>
    </xf>
    <xf numFmtId="0" fontId="14" fillId="0" borderId="11" xfId="3" applyFont="1" applyFill="1" applyBorder="1" applyAlignment="1">
      <alignment horizontal="center" vertical="center" wrapText="1"/>
    </xf>
    <xf numFmtId="0" fontId="15" fillId="0" borderId="11" xfId="3" applyFont="1" applyFill="1" applyBorder="1" applyAlignment="1">
      <alignment horizontal="center" vertical="center" wrapText="1"/>
    </xf>
    <xf numFmtId="0" fontId="15" fillId="8" borderId="11" xfId="3" applyFont="1" applyFill="1" applyBorder="1" applyAlignment="1">
      <alignment horizontal="center" vertical="center" wrapText="1"/>
    </xf>
    <xf numFmtId="0" fontId="15" fillId="0" borderId="11" xfId="3" applyFont="1" applyFill="1" applyBorder="1" applyAlignment="1">
      <alignment vertical="center" wrapText="1"/>
    </xf>
    <xf numFmtId="0" fontId="9" fillId="0" borderId="11" xfId="3" applyFont="1" applyFill="1" applyBorder="1" applyAlignment="1">
      <alignment vertical="center" wrapText="1"/>
    </xf>
    <xf numFmtId="0" fontId="16" fillId="8" borderId="8" xfId="3" applyFont="1" applyFill="1" applyBorder="1" applyAlignment="1">
      <alignment vertical="center" wrapText="1"/>
    </xf>
    <xf numFmtId="0" fontId="16" fillId="8" borderId="1" xfId="3" applyFont="1" applyFill="1" applyBorder="1" applyAlignment="1">
      <alignment vertical="center" wrapText="1"/>
    </xf>
    <xf numFmtId="0" fontId="14" fillId="8" borderId="11" xfId="3" applyFont="1" applyFill="1" applyBorder="1" applyAlignment="1">
      <alignment horizontal="left" vertical="center" wrapText="1"/>
    </xf>
    <xf numFmtId="0" fontId="9" fillId="0" borderId="11" xfId="3" applyFont="1" applyFill="1" applyBorder="1" applyAlignment="1">
      <alignment horizontal="center" vertical="center" wrapText="1"/>
    </xf>
    <xf numFmtId="0" fontId="16" fillId="8" borderId="11" xfId="3" applyFont="1" applyFill="1" applyBorder="1" applyAlignment="1">
      <alignment vertical="center" wrapText="1"/>
    </xf>
    <xf numFmtId="0" fontId="14" fillId="8" borderId="8" xfId="3" applyFont="1" applyFill="1" applyBorder="1" applyAlignment="1">
      <alignment vertical="center" wrapText="1"/>
    </xf>
    <xf numFmtId="0" fontId="15" fillId="0" borderId="14" xfId="3" applyFont="1" applyFill="1" applyBorder="1" applyAlignment="1">
      <alignment horizontal="center" vertical="center" wrapText="1"/>
    </xf>
    <xf numFmtId="0" fontId="14" fillId="8" borderId="1" xfId="3" applyFont="1" applyFill="1" applyBorder="1" applyAlignment="1">
      <alignment vertical="center" wrapText="1"/>
    </xf>
    <xf numFmtId="0" fontId="15" fillId="0" borderId="90" xfId="3" applyFont="1" applyFill="1" applyBorder="1" applyAlignment="1">
      <alignment horizontal="center" vertical="center" wrapText="1"/>
    </xf>
    <xf numFmtId="0" fontId="11" fillId="2" borderId="6" xfId="4" applyFont="1" applyFill="1" applyBorder="1" applyAlignment="1">
      <alignment horizontal="center" vertical="center" wrapText="1"/>
    </xf>
    <xf numFmtId="0" fontId="11" fillId="8" borderId="0" xfId="4" applyFont="1" applyFill="1" applyBorder="1" applyAlignment="1">
      <alignment horizontal="center" vertical="center" wrapText="1"/>
    </xf>
    <xf numFmtId="0" fontId="11" fillId="9" borderId="1" xfId="4" applyFont="1" applyFill="1" applyBorder="1" applyAlignment="1">
      <alignment horizontal="center" vertical="center" wrapText="1"/>
    </xf>
    <xf numFmtId="0" fontId="1" fillId="15" borderId="3" xfId="0" applyFont="1" applyFill="1" applyBorder="1" applyAlignment="1">
      <alignment horizontal="center" vertical="center" wrapText="1"/>
    </xf>
    <xf numFmtId="0" fontId="4" fillId="4" borderId="16" xfId="0" applyFont="1" applyFill="1" applyBorder="1" applyAlignment="1">
      <alignment horizontal="center"/>
    </xf>
    <xf numFmtId="0" fontId="6" fillId="15" borderId="41"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0" fillId="0" borderId="78" xfId="0" applyBorder="1" applyAlignment="1">
      <alignment vertical="center" wrapText="1"/>
    </xf>
    <xf numFmtId="0" fontId="0" fillId="0" borderId="4" xfId="0" applyBorder="1" applyAlignment="1">
      <alignment vertical="center"/>
    </xf>
    <xf numFmtId="0" fontId="0" fillId="2" borderId="76" xfId="0" applyFill="1" applyBorder="1" applyAlignment="1">
      <alignment vertical="center"/>
    </xf>
    <xf numFmtId="0" fontId="0" fillId="12" borderId="1" xfId="0" applyFill="1" applyBorder="1"/>
    <xf numFmtId="0" fontId="0" fillId="12" borderId="4" xfId="0" applyFill="1" applyBorder="1"/>
    <xf numFmtId="0" fontId="0" fillId="12" borderId="10" xfId="0" applyFill="1" applyBorder="1"/>
    <xf numFmtId="0" fontId="0" fillId="12" borderId="14" xfId="0" applyFill="1" applyBorder="1" applyAlignment="1">
      <alignment vertical="center"/>
    </xf>
    <xf numFmtId="0" fontId="0" fillId="12" borderId="1" xfId="0" applyFill="1" applyBorder="1" applyAlignment="1">
      <alignment vertical="center"/>
    </xf>
    <xf numFmtId="0" fontId="0" fillId="12" borderId="4" xfId="0" applyFill="1" applyBorder="1" applyAlignment="1">
      <alignment vertical="center"/>
    </xf>
    <xf numFmtId="0" fontId="0" fillId="0" borderId="1" xfId="0" applyFill="1" applyBorder="1" applyAlignment="1">
      <alignment horizontal="center" vertical="center"/>
    </xf>
    <xf numFmtId="0" fontId="0" fillId="0" borderId="90" xfId="0" applyBorder="1" applyAlignment="1">
      <alignment horizontal="center" vertical="center"/>
    </xf>
    <xf numFmtId="0" fontId="0" fillId="0" borderId="11" xfId="0" applyBorder="1" applyAlignment="1">
      <alignment horizontal="center" vertical="center"/>
    </xf>
    <xf numFmtId="0" fontId="0" fillId="0" borderId="82" xfId="0" applyBorder="1" applyAlignment="1">
      <alignment horizontal="center" vertical="center"/>
    </xf>
    <xf numFmtId="0" fontId="7" fillId="0" borderId="49" xfId="0" applyFont="1" applyBorder="1" applyAlignment="1">
      <alignment horizontal="center" vertical="center" wrapText="1"/>
    </xf>
    <xf numFmtId="0" fontId="0" fillId="12" borderId="14" xfId="0" applyFill="1" applyBorder="1" applyAlignment="1">
      <alignment vertical="center" wrapText="1"/>
    </xf>
    <xf numFmtId="0" fontId="7" fillId="0" borderId="49" xfId="0" applyFont="1" applyFill="1" applyBorder="1" applyAlignment="1">
      <alignment horizontal="justify" vertical="center" wrapText="1"/>
    </xf>
    <xf numFmtId="0" fontId="7" fillId="0" borderId="59" xfId="0" applyFont="1" applyFill="1" applyBorder="1" applyAlignment="1">
      <alignment vertical="center" wrapText="1"/>
    </xf>
    <xf numFmtId="0" fontId="7" fillId="0" borderId="100" xfId="0" applyFont="1" applyFill="1" applyBorder="1" applyAlignment="1">
      <alignment vertical="center" wrapText="1"/>
    </xf>
    <xf numFmtId="0" fontId="7" fillId="0" borderId="55" xfId="0" applyFont="1" applyFill="1" applyBorder="1" applyAlignment="1">
      <alignment vertical="center" wrapText="1"/>
    </xf>
    <xf numFmtId="0" fontId="7" fillId="0" borderId="0" xfId="0" applyFont="1" applyFill="1" applyBorder="1" applyAlignment="1">
      <alignment vertical="center" wrapText="1"/>
    </xf>
    <xf numFmtId="0" fontId="0" fillId="17" borderId="14" xfId="0" applyFill="1" applyBorder="1" applyAlignment="1">
      <alignment horizontal="left" vertical="center" wrapText="1"/>
    </xf>
    <xf numFmtId="0" fontId="0" fillId="8" borderId="10" xfId="0" applyFill="1" applyBorder="1" applyAlignment="1">
      <alignment vertical="top" wrapText="1"/>
    </xf>
    <xf numFmtId="0" fontId="0" fillId="0" borderId="4" xfId="0" applyBorder="1" applyAlignment="1">
      <alignment horizontal="left" vertical="top" wrapText="1"/>
    </xf>
    <xf numFmtId="0" fontId="0" fillId="8" borderId="78" xfId="0" applyFill="1" applyBorder="1" applyAlignment="1">
      <alignment vertical="top" wrapText="1"/>
    </xf>
    <xf numFmtId="0" fontId="0" fillId="8" borderId="1" xfId="0" applyFill="1" applyBorder="1"/>
    <xf numFmtId="0" fontId="0" fillId="8" borderId="4" xfId="0" applyFill="1" applyBorder="1" applyAlignment="1">
      <alignment horizontal="left" vertical="top" wrapText="1"/>
    </xf>
    <xf numFmtId="0" fontId="0" fillId="8" borderId="76" xfId="0" applyFill="1" applyBorder="1"/>
    <xf numFmtId="0" fontId="0" fillId="8" borderId="4" xfId="0" applyFill="1" applyBorder="1" applyAlignment="1">
      <alignment vertical="top" wrapText="1"/>
    </xf>
    <xf numFmtId="0" fontId="0" fillId="0" borderId="4" xfId="0" applyBorder="1" applyAlignment="1">
      <alignment horizontal="center" vertical="center" wrapText="1"/>
    </xf>
    <xf numFmtId="0" fontId="0" fillId="0" borderId="4" xfId="0" applyBorder="1" applyAlignment="1">
      <alignment horizontal="left" wrapText="1"/>
    </xf>
    <xf numFmtId="0" fontId="0" fillId="8" borderId="1" xfId="0" applyFill="1" applyBorder="1" applyAlignment="1">
      <alignment horizontal="left" wrapText="1"/>
    </xf>
    <xf numFmtId="0" fontId="7" fillId="0" borderId="46" xfId="0" applyFont="1" applyFill="1" applyBorder="1" applyAlignment="1">
      <alignment vertical="center" wrapText="1"/>
    </xf>
    <xf numFmtId="0" fontId="13" fillId="7" borderId="83" xfId="3" applyFont="1" applyFill="1" applyBorder="1" applyAlignment="1">
      <alignment horizontal="center" vertical="center" wrapText="1"/>
    </xf>
    <xf numFmtId="0" fontId="14" fillId="0" borderId="1" xfId="3" applyFont="1" applyFill="1" applyBorder="1" applyAlignment="1">
      <alignment horizontal="center" vertical="center" wrapText="1"/>
    </xf>
    <xf numFmtId="0" fontId="34" fillId="0" borderId="36" xfId="0" applyFont="1" applyBorder="1" applyAlignment="1">
      <alignment horizontal="left" vertical="top" wrapText="1"/>
    </xf>
    <xf numFmtId="0" fontId="28" fillId="0" borderId="38" xfId="0" applyFont="1" applyBorder="1" applyAlignment="1">
      <alignment horizontal="justify" vertical="center" wrapText="1"/>
    </xf>
    <xf numFmtId="0" fontId="28" fillId="0" borderId="39" xfId="0" applyFont="1" applyBorder="1" applyAlignment="1">
      <alignment horizontal="justify" vertical="center" wrapText="1"/>
    </xf>
    <xf numFmtId="0" fontId="28" fillId="0" borderId="39" xfId="0" applyFont="1" applyBorder="1" applyAlignment="1">
      <alignment horizontal="center" vertical="center" wrapText="1"/>
    </xf>
    <xf numFmtId="9" fontId="13" fillId="7" borderId="1" xfId="5" applyFont="1" applyFill="1" applyBorder="1" applyAlignment="1">
      <alignment horizontal="center" vertical="center" wrapText="1"/>
    </xf>
    <xf numFmtId="9" fontId="15" fillId="4" borderId="1" xfId="5" applyFont="1" applyFill="1" applyBorder="1" applyAlignment="1">
      <alignment horizontal="center" vertical="center" wrapText="1"/>
    </xf>
    <xf numFmtId="9" fontId="11" fillId="8" borderId="0" xfId="5" applyFont="1" applyFill="1" applyAlignment="1">
      <alignment horizontal="center" vertical="center" wrapText="1"/>
    </xf>
    <xf numFmtId="9" fontId="17" fillId="8" borderId="0" xfId="5" applyFont="1" applyFill="1" applyAlignment="1">
      <alignment vertical="center" wrapText="1"/>
    </xf>
    <xf numFmtId="9" fontId="16" fillId="0" borderId="0" xfId="5" applyFont="1" applyAlignment="1">
      <alignment horizontal="center" vertical="center"/>
    </xf>
    <xf numFmtId="0" fontId="28" fillId="15" borderId="1" xfId="0" applyFont="1" applyFill="1" applyBorder="1" applyAlignment="1">
      <alignment horizontal="center" vertical="center" wrapText="1"/>
    </xf>
    <xf numFmtId="0" fontId="4" fillId="0" borderId="0" xfId="0" applyFont="1" applyAlignment="1">
      <alignment horizontal="center"/>
    </xf>
    <xf numFmtId="0" fontId="6" fillId="15" borderId="41" xfId="0" applyFont="1" applyFill="1" applyBorder="1" applyAlignment="1">
      <alignment horizontal="center" vertical="center" wrapText="1"/>
    </xf>
    <xf numFmtId="0" fontId="6" fillId="15" borderId="42" xfId="0" applyFont="1" applyFill="1" applyBorder="1" applyAlignment="1">
      <alignment horizontal="center" vertical="center" wrapText="1"/>
    </xf>
    <xf numFmtId="0" fontId="31" fillId="15" borderId="91" xfId="0" applyFont="1" applyFill="1" applyBorder="1" applyAlignment="1">
      <alignment horizontal="center" wrapText="1"/>
    </xf>
    <xf numFmtId="0" fontId="31" fillId="15" borderId="57" xfId="0" applyFont="1" applyFill="1" applyBorder="1" applyAlignment="1">
      <alignment horizontal="center" wrapText="1"/>
    </xf>
    <xf numFmtId="0" fontId="31" fillId="15" borderId="34" xfId="0" applyFont="1" applyFill="1" applyBorder="1" applyAlignment="1">
      <alignment horizontal="center" wrapText="1"/>
    </xf>
    <xf numFmtId="0" fontId="31" fillId="15" borderId="92" xfId="0" applyFont="1" applyFill="1" applyBorder="1" applyAlignment="1">
      <alignment horizontal="center" wrapText="1"/>
    </xf>
    <xf numFmtId="0" fontId="31" fillId="15" borderId="0" xfId="0" applyFont="1" applyFill="1" applyBorder="1" applyAlignment="1">
      <alignment horizontal="center" wrapText="1"/>
    </xf>
    <xf numFmtId="0" fontId="31" fillId="15" borderId="35" xfId="0" applyFont="1" applyFill="1" applyBorder="1" applyAlignment="1">
      <alignment horizontal="center" wrapText="1"/>
    </xf>
    <xf numFmtId="0" fontId="31" fillId="15" borderId="64" xfId="0" applyFont="1" applyFill="1" applyBorder="1" applyAlignment="1">
      <alignment horizontal="center" wrapText="1"/>
    </xf>
    <xf numFmtId="0" fontId="31" fillId="15" borderId="65" xfId="0" applyFont="1" applyFill="1" applyBorder="1" applyAlignment="1">
      <alignment horizontal="center" wrapText="1"/>
    </xf>
    <xf numFmtId="0" fontId="31" fillId="15" borderId="39" xfId="0" applyFont="1" applyFill="1" applyBorder="1" applyAlignment="1">
      <alignment horizontal="center" wrapText="1"/>
    </xf>
    <xf numFmtId="0" fontId="4" fillId="4" borderId="16"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6" fillId="2" borderId="15" xfId="0" applyFont="1" applyFill="1" applyBorder="1" applyAlignment="1">
      <alignment horizontal="left"/>
    </xf>
    <xf numFmtId="0" fontId="6" fillId="2" borderId="16" xfId="0" applyFont="1" applyFill="1" applyBorder="1" applyAlignment="1">
      <alignment horizontal="left"/>
    </xf>
    <xf numFmtId="0" fontId="6" fillId="2" borderId="17" xfId="0" applyFont="1" applyFill="1" applyBorder="1" applyAlignment="1">
      <alignment horizontal="left"/>
    </xf>
    <xf numFmtId="0" fontId="0" fillId="0" borderId="87" xfId="0" applyBorder="1" applyAlignment="1">
      <alignment horizontal="center" vertical="center" wrapText="1"/>
    </xf>
    <xf numFmtId="0" fontId="0" fillId="0" borderId="14" xfId="0" applyBorder="1" applyAlignment="1">
      <alignment horizontal="center" vertical="center" wrapText="1"/>
    </xf>
    <xf numFmtId="0" fontId="6" fillId="2" borderId="85" xfId="0" applyFont="1" applyFill="1" applyBorder="1" applyAlignment="1">
      <alignment horizontal="left"/>
    </xf>
    <xf numFmtId="0" fontId="6" fillId="2" borderId="2" xfId="0" applyFont="1" applyFill="1" applyBorder="1" applyAlignment="1">
      <alignment horizontal="left"/>
    </xf>
    <xf numFmtId="0" fontId="6" fillId="2" borderId="0" xfId="0" applyFont="1" applyFill="1" applyBorder="1" applyAlignment="1">
      <alignment horizontal="left"/>
    </xf>
    <xf numFmtId="0" fontId="6" fillId="2" borderId="86" xfId="0" applyFont="1" applyFill="1" applyBorder="1" applyAlignment="1">
      <alignment horizontal="left"/>
    </xf>
    <xf numFmtId="0" fontId="6" fillId="2" borderId="87" xfId="0" applyFont="1" applyFill="1" applyBorder="1" applyAlignment="1">
      <alignment horizontal="left"/>
    </xf>
    <xf numFmtId="0" fontId="6" fillId="2" borderId="13" xfId="0" applyFont="1" applyFill="1" applyBorder="1" applyAlignment="1">
      <alignment horizontal="left"/>
    </xf>
    <xf numFmtId="0" fontId="6" fillId="2" borderId="88" xfId="0" applyFont="1" applyFill="1" applyBorder="1" applyAlignment="1">
      <alignment horizontal="left"/>
    </xf>
    <xf numFmtId="0" fontId="6" fillId="2" borderId="80" xfId="0" applyFont="1" applyFill="1" applyBorder="1" applyAlignment="1">
      <alignment horizontal="left"/>
    </xf>
    <xf numFmtId="0" fontId="1" fillId="15" borderId="3"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7" fillId="0" borderId="99" xfId="0" applyFont="1" applyBorder="1" applyAlignment="1">
      <alignment horizontal="center" vertical="center" wrapText="1"/>
    </xf>
    <xf numFmtId="0" fontId="7" fillId="0" borderId="31" xfId="0" applyFont="1" applyBorder="1" applyAlignment="1">
      <alignment horizontal="center" vertical="center" wrapText="1"/>
    </xf>
    <xf numFmtId="0" fontId="29" fillId="5" borderId="30" xfId="0" applyFont="1" applyFill="1" applyBorder="1" applyAlignment="1" applyProtection="1">
      <alignment horizontal="center" vertical="center" wrapText="1"/>
      <protection hidden="1"/>
    </xf>
    <xf numFmtId="0" fontId="29" fillId="5" borderId="0" xfId="0" applyFont="1" applyFill="1" applyBorder="1" applyAlignment="1" applyProtection="1">
      <alignment horizontal="center" vertical="center" wrapText="1"/>
      <protection hidden="1"/>
    </xf>
    <xf numFmtId="0" fontId="29" fillId="5" borderId="21" xfId="0" applyFont="1" applyFill="1" applyBorder="1" applyAlignment="1" applyProtection="1">
      <alignment horizontal="center" vertical="center" wrapText="1"/>
      <protection hidden="1"/>
    </xf>
    <xf numFmtId="0" fontId="29" fillId="5" borderId="20" xfId="0" applyFont="1" applyFill="1" applyBorder="1" applyAlignment="1" applyProtection="1">
      <alignment horizontal="center" vertical="center" wrapText="1"/>
      <protection hidden="1"/>
    </xf>
    <xf numFmtId="0" fontId="29" fillId="5" borderId="61" xfId="0" applyFont="1" applyFill="1" applyBorder="1" applyAlignment="1" applyProtection="1">
      <alignment horizontal="center" vertical="center" wrapText="1"/>
      <protection hidden="1"/>
    </xf>
    <xf numFmtId="0" fontId="29" fillId="5" borderId="65" xfId="0" applyFont="1" applyFill="1" applyBorder="1" applyAlignment="1">
      <alignment horizontal="center" vertical="center" wrapText="1"/>
    </xf>
    <xf numFmtId="0" fontId="29" fillId="5" borderId="39" xfId="0" applyFont="1" applyFill="1" applyBorder="1" applyAlignment="1">
      <alignment horizontal="center" vertical="center" wrapText="1"/>
    </xf>
    <xf numFmtId="0" fontId="29" fillId="5" borderId="64" xfId="0" applyFont="1" applyFill="1" applyBorder="1" applyAlignment="1">
      <alignment horizontal="center" vertical="center" wrapText="1"/>
    </xf>
    <xf numFmtId="0" fontId="11" fillId="0" borderId="1" xfId="0" applyFont="1" applyBorder="1" applyAlignment="1">
      <alignment horizontal="left"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3" fillId="7" borderId="3" xfId="3" applyFont="1" applyFill="1" applyBorder="1" applyAlignment="1">
      <alignment horizontal="center" vertical="center" wrapText="1"/>
    </xf>
    <xf numFmtId="0" fontId="13" fillId="7" borderId="5" xfId="3" applyFont="1" applyFill="1" applyBorder="1" applyAlignment="1">
      <alignment horizontal="center" vertical="center" wrapText="1"/>
    </xf>
    <xf numFmtId="0" fontId="13" fillId="7" borderId="23" xfId="3" applyFont="1" applyFill="1" applyBorder="1" applyAlignment="1">
      <alignment horizontal="center" vertical="center" wrapText="1"/>
    </xf>
    <xf numFmtId="0" fontId="13" fillId="7" borderId="4"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2" xfId="3" applyFont="1" applyFill="1" applyBorder="1" applyAlignment="1">
      <alignment horizontal="center" vertical="center" wrapText="1"/>
    </xf>
    <xf numFmtId="0" fontId="13" fillId="7" borderId="24" xfId="3" applyFont="1" applyFill="1" applyBorder="1" applyAlignment="1">
      <alignment horizontal="center" vertical="center" wrapText="1"/>
    </xf>
    <xf numFmtId="0" fontId="13" fillId="7" borderId="83" xfId="3" applyFont="1" applyFill="1" applyBorder="1" applyAlignment="1">
      <alignment horizontal="center" vertical="center" wrapText="1"/>
    </xf>
    <xf numFmtId="0" fontId="13" fillId="7" borderId="0" xfId="3" applyFont="1" applyFill="1" applyBorder="1" applyAlignment="1">
      <alignment horizontal="center" vertical="center" wrapText="1"/>
    </xf>
    <xf numFmtId="0" fontId="13" fillId="7" borderId="18" xfId="3" applyFont="1" applyFill="1" applyBorder="1" applyAlignment="1">
      <alignment horizontal="center" vertical="center" wrapText="1"/>
    </xf>
    <xf numFmtId="0" fontId="13" fillId="7" borderId="6" xfId="3" applyFont="1" applyFill="1" applyBorder="1" applyAlignment="1">
      <alignment horizontal="center" vertical="center" wrapText="1"/>
    </xf>
    <xf numFmtId="0" fontId="13" fillId="7" borderId="36" xfId="3" applyFont="1" applyFill="1" applyBorder="1" applyAlignment="1">
      <alignment horizontal="center" vertical="center" wrapText="1"/>
    </xf>
    <xf numFmtId="0" fontId="13" fillId="7" borderId="38" xfId="3" applyFont="1" applyFill="1" applyBorder="1" applyAlignment="1">
      <alignment horizontal="center"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9" fontId="0" fillId="0" borderId="103" xfId="5" applyFont="1" applyBorder="1" applyAlignment="1">
      <alignment horizontal="center" vertical="center"/>
    </xf>
    <xf numFmtId="9" fontId="0" fillId="0" borderId="4" xfId="5" applyFont="1" applyBorder="1" applyAlignment="1">
      <alignment horizontal="center" vertical="center"/>
    </xf>
    <xf numFmtId="9" fontId="0" fillId="0" borderId="82" xfId="5" applyFont="1" applyBorder="1" applyAlignment="1">
      <alignment horizontal="center" vertical="center"/>
    </xf>
    <xf numFmtId="0" fontId="16" fillId="8" borderId="1" xfId="3" applyFont="1" applyFill="1" applyBorder="1" applyAlignment="1">
      <alignment horizontal="center" vertical="center" wrapText="1"/>
    </xf>
    <xf numFmtId="0" fontId="16" fillId="8" borderId="11" xfId="3" applyFont="1" applyFill="1" applyBorder="1" applyAlignment="1">
      <alignment horizontal="center" vertical="center" wrapText="1"/>
    </xf>
    <xf numFmtId="0" fontId="11" fillId="8" borderId="5" xfId="4" applyFont="1" applyFill="1" applyBorder="1" applyAlignment="1">
      <alignment horizontal="center" vertical="center" wrapText="1"/>
    </xf>
    <xf numFmtId="0" fontId="11" fillId="8" borderId="6" xfId="4" applyFont="1" applyFill="1" applyBorder="1" applyAlignment="1">
      <alignment horizontal="center" vertical="center" wrapText="1"/>
    </xf>
    <xf numFmtId="0" fontId="16" fillId="8" borderId="28" xfId="3" applyFont="1" applyFill="1" applyBorder="1" applyAlignment="1">
      <alignment horizontal="center" vertical="center" wrapText="1"/>
    </xf>
    <xf numFmtId="0" fontId="16" fillId="8" borderId="98" xfId="3" applyFont="1" applyFill="1" applyBorder="1" applyAlignment="1">
      <alignment horizontal="center" vertical="center" wrapText="1"/>
    </xf>
    <xf numFmtId="9" fontId="9" fillId="11" borderId="28" xfId="4" applyNumberFormat="1" applyFont="1" applyFill="1" applyBorder="1" applyAlignment="1" applyProtection="1">
      <alignment horizontal="center" vertical="center" wrapText="1"/>
    </xf>
    <xf numFmtId="9" fontId="9" fillId="11" borderId="5" xfId="4" applyNumberFormat="1" applyFont="1" applyFill="1" applyBorder="1" applyAlignment="1" applyProtection="1">
      <alignment horizontal="center" vertical="center" wrapText="1"/>
    </xf>
    <xf numFmtId="9" fontId="9" fillId="11" borderId="98" xfId="4" applyNumberFormat="1" applyFont="1" applyFill="1" applyBorder="1" applyAlignment="1" applyProtection="1">
      <alignment horizontal="center" vertical="center" wrapText="1"/>
    </xf>
    <xf numFmtId="0" fontId="14" fillId="10" borderId="36" xfId="3" applyFont="1" applyFill="1" applyBorder="1" applyAlignment="1">
      <alignment horizontal="left" vertical="center" wrapText="1"/>
    </xf>
    <xf numFmtId="0" fontId="14" fillId="10" borderId="37" xfId="3" applyFont="1" applyFill="1" applyBorder="1" applyAlignment="1">
      <alignment horizontal="left" vertical="center" wrapText="1"/>
    </xf>
    <xf numFmtId="0" fontId="14" fillId="10" borderId="38" xfId="3" applyFont="1" applyFill="1" applyBorder="1" applyAlignment="1">
      <alignment horizontal="left" vertical="center" wrapText="1"/>
    </xf>
    <xf numFmtId="0" fontId="11" fillId="10" borderId="27" xfId="3" applyFont="1" applyFill="1" applyBorder="1" applyAlignment="1">
      <alignment horizontal="center" vertical="center" wrapText="1"/>
    </xf>
    <xf numFmtId="0" fontId="11" fillId="10" borderId="43" xfId="3" applyFont="1" applyFill="1" applyBorder="1" applyAlignment="1">
      <alignment horizontal="center" vertical="center" wrapText="1"/>
    </xf>
    <xf numFmtId="0" fontId="11" fillId="10" borderId="44" xfId="3" applyFont="1" applyFill="1" applyBorder="1" applyAlignment="1">
      <alignment horizontal="center" vertical="center" wrapText="1"/>
    </xf>
    <xf numFmtId="0" fontId="14" fillId="10" borderId="91" xfId="3" applyFont="1" applyFill="1" applyBorder="1" applyAlignment="1">
      <alignment horizontal="left" vertical="center" wrapText="1"/>
    </xf>
    <xf numFmtId="0" fontId="14" fillId="10" borderId="64" xfId="3" applyFont="1" applyFill="1" applyBorder="1" applyAlignment="1">
      <alignment horizontal="left" vertical="center" wrapText="1"/>
    </xf>
    <xf numFmtId="0" fontId="14" fillId="10" borderId="101" xfId="3" applyFont="1" applyFill="1" applyBorder="1" applyAlignment="1">
      <alignment horizontal="left" vertical="center" wrapText="1"/>
    </xf>
    <xf numFmtId="0" fontId="14" fillId="10" borderId="87" xfId="3" applyFont="1" applyFill="1" applyBorder="1" applyAlignment="1">
      <alignment horizontal="left" vertical="center" wrapText="1"/>
    </xf>
    <xf numFmtId="0" fontId="14" fillId="10" borderId="102" xfId="3" applyFont="1" applyFill="1" applyBorder="1" applyAlignment="1">
      <alignment horizontal="left" vertical="center" wrapText="1"/>
    </xf>
    <xf numFmtId="0" fontId="11" fillId="10" borderId="7" xfId="3" applyFont="1" applyFill="1" applyBorder="1" applyAlignment="1">
      <alignment horizontal="center" vertical="center" wrapText="1"/>
    </xf>
    <xf numFmtId="0" fontId="11" fillId="10" borderId="9" xfId="3" applyFont="1" applyFill="1" applyBorder="1" applyAlignment="1">
      <alignment horizontal="center" vertical="center" wrapText="1"/>
    </xf>
    <xf numFmtId="0" fontId="11" fillId="10" borderId="89" xfId="3" applyFont="1" applyFill="1" applyBorder="1" applyAlignment="1">
      <alignment horizontal="center" vertical="center" wrapText="1"/>
    </xf>
    <xf numFmtId="0" fontId="14" fillId="10" borderId="92" xfId="3" applyFont="1" applyFill="1" applyBorder="1" applyAlignment="1">
      <alignment horizontal="left" vertical="center" wrapText="1"/>
    </xf>
    <xf numFmtId="0" fontId="14" fillId="10" borderId="3" xfId="3" applyFont="1" applyFill="1" applyBorder="1" applyAlignment="1">
      <alignment horizontal="left" vertical="center" wrapText="1"/>
    </xf>
    <xf numFmtId="0" fontId="14" fillId="10" borderId="5" xfId="3" applyFont="1" applyFill="1" applyBorder="1" applyAlignment="1">
      <alignment horizontal="left" vertical="center" wrapText="1"/>
    </xf>
    <xf numFmtId="0" fontId="14" fillId="10" borderId="6" xfId="3" applyFont="1" applyFill="1" applyBorder="1" applyAlignment="1">
      <alignment horizontal="left" vertical="center" wrapText="1"/>
    </xf>
    <xf numFmtId="0" fontId="11" fillId="10" borderId="3" xfId="3" applyFont="1" applyFill="1" applyBorder="1" applyAlignment="1">
      <alignment horizontal="center" vertical="center" wrapText="1"/>
    </xf>
    <xf numFmtId="0" fontId="11" fillId="10" borderId="5" xfId="3" applyFont="1" applyFill="1" applyBorder="1" applyAlignment="1">
      <alignment horizontal="center" vertical="center" wrapText="1"/>
    </xf>
    <xf numFmtId="0" fontId="11" fillId="10" borderId="6" xfId="3" applyFont="1" applyFill="1" applyBorder="1" applyAlignment="1">
      <alignment horizontal="center" vertical="center" wrapText="1"/>
    </xf>
    <xf numFmtId="0" fontId="16" fillId="8" borderId="3" xfId="3" applyFont="1" applyFill="1" applyBorder="1" applyAlignment="1">
      <alignment horizontal="center" vertical="center" wrapText="1"/>
    </xf>
    <xf numFmtId="0" fontId="16" fillId="8" borderId="5" xfId="3" applyFont="1" applyFill="1" applyBorder="1" applyAlignment="1">
      <alignment horizontal="center" vertical="center" wrapText="1"/>
    </xf>
    <xf numFmtId="0" fontId="16" fillId="8" borderId="6" xfId="3" applyFont="1" applyFill="1" applyBorder="1" applyAlignment="1">
      <alignment horizontal="center" vertical="center" wrapText="1"/>
    </xf>
    <xf numFmtId="0" fontId="14" fillId="0" borderId="1" xfId="3" applyFont="1" applyFill="1" applyBorder="1" applyAlignment="1">
      <alignment horizontal="center" vertical="center" wrapText="1"/>
    </xf>
    <xf numFmtId="0" fontId="11" fillId="8" borderId="3" xfId="4" applyFont="1" applyFill="1" applyBorder="1" applyAlignment="1">
      <alignment horizontal="center" vertical="center" wrapText="1"/>
    </xf>
    <xf numFmtId="9" fontId="9" fillId="11" borderId="3" xfId="4" applyNumberFormat="1" applyFont="1" applyFill="1" applyBorder="1" applyAlignment="1" applyProtection="1">
      <alignment horizontal="center" vertical="center" wrapText="1"/>
    </xf>
    <xf numFmtId="9" fontId="9" fillId="11" borderId="6" xfId="4" applyNumberFormat="1" applyFont="1" applyFill="1" applyBorder="1" applyAlignment="1" applyProtection="1">
      <alignment horizontal="center" vertical="center" wrapText="1"/>
    </xf>
    <xf numFmtId="0" fontId="13" fillId="7" borderId="1" xfId="3" applyFont="1" applyFill="1" applyBorder="1" applyAlignment="1">
      <alignment horizontal="center" vertical="center" wrapText="1"/>
    </xf>
    <xf numFmtId="0" fontId="13" fillId="7" borderId="19" xfId="3" applyFont="1" applyFill="1" applyBorder="1" applyAlignment="1">
      <alignment horizontal="center" vertical="center" wrapText="1"/>
    </xf>
    <xf numFmtId="0" fontId="1" fillId="0" borderId="36"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2" fontId="1" fillId="0" borderId="36" xfId="0" applyNumberFormat="1" applyFont="1" applyBorder="1" applyAlignment="1">
      <alignment horizontal="center" vertical="center" wrapText="1"/>
    </xf>
    <xf numFmtId="2" fontId="1" fillId="0" borderId="38" xfId="0" applyNumberFormat="1" applyFont="1" applyBorder="1" applyAlignment="1">
      <alignment horizontal="center" vertical="center" wrapText="1"/>
    </xf>
    <xf numFmtId="9" fontId="1" fillId="0" borderId="36" xfId="0" applyNumberFormat="1" applyFont="1" applyBorder="1" applyAlignment="1">
      <alignment horizontal="center" vertical="center" wrapText="1"/>
    </xf>
    <xf numFmtId="9" fontId="1" fillId="0" borderId="38" xfId="0" applyNumberFormat="1" applyFont="1" applyBorder="1" applyAlignment="1">
      <alignment horizontal="center" vertical="center" wrapText="1"/>
    </xf>
    <xf numFmtId="9" fontId="1" fillId="0" borderId="36" xfId="0" applyNumberFormat="1" applyFont="1" applyFill="1" applyBorder="1" applyAlignment="1">
      <alignment horizontal="center" vertical="center" wrapText="1"/>
    </xf>
    <xf numFmtId="9" fontId="1" fillId="0" borderId="38" xfId="0" applyNumberFormat="1" applyFont="1" applyFill="1" applyBorder="1" applyAlignment="1">
      <alignment horizontal="center" vertical="center" wrapText="1"/>
    </xf>
    <xf numFmtId="0" fontId="22" fillId="0" borderId="0" xfId="0" applyFont="1" applyAlignment="1">
      <alignment horizontal="center" vertical="top" wrapText="1"/>
    </xf>
    <xf numFmtId="0" fontId="23" fillId="0" borderId="41" xfId="0" applyFont="1" applyBorder="1" applyAlignment="1">
      <alignment horizontal="center" vertical="top" wrapText="1"/>
    </xf>
    <xf numFmtId="0" fontId="23" fillId="0" borderId="43" xfId="0" applyFont="1" applyBorder="1" applyAlignment="1">
      <alignment horizontal="center" vertical="top" wrapText="1"/>
    </xf>
    <xf numFmtId="0" fontId="23" fillId="0" borderId="44" xfId="0" applyFont="1" applyBorder="1" applyAlignment="1">
      <alignment horizontal="center" vertical="top" wrapText="1"/>
    </xf>
    <xf numFmtId="0" fontId="23" fillId="0" borderId="42" xfId="0" applyFont="1" applyBorder="1" applyAlignment="1">
      <alignment horizontal="center" vertical="top" wrapText="1"/>
    </xf>
    <xf numFmtId="0" fontId="23" fillId="0" borderId="0" xfId="0" applyFont="1" applyAlignment="1">
      <alignment horizontal="left" vertical="top" wrapText="1"/>
    </xf>
    <xf numFmtId="0" fontId="25" fillId="0" borderId="1" xfId="0" applyFont="1" applyFill="1" applyBorder="1" applyAlignment="1">
      <alignment horizontal="center" vertical="center" wrapText="1"/>
    </xf>
    <xf numFmtId="0" fontId="3" fillId="0" borderId="36" xfId="0" applyFont="1" applyFill="1" applyBorder="1" applyAlignment="1" applyProtection="1">
      <alignment horizontal="center" vertical="center" wrapText="1"/>
      <protection hidden="1"/>
    </xf>
    <xf numFmtId="0" fontId="0" fillId="0" borderId="37" xfId="0" applyBorder="1"/>
    <xf numFmtId="0" fontId="0" fillId="0" borderId="38" xfId="0" applyBorder="1"/>
    <xf numFmtId="0" fontId="4" fillId="0" borderId="36" xfId="0" applyFont="1" applyBorder="1" applyAlignment="1">
      <alignment horizontal="center" vertical="center" textRotation="90" wrapText="1"/>
    </xf>
    <xf numFmtId="0" fontId="4" fillId="0" borderId="37" xfId="0" applyFont="1" applyBorder="1"/>
    <xf numFmtId="0" fontId="4" fillId="0" borderId="38" xfId="0" applyFont="1" applyBorder="1"/>
    <xf numFmtId="9" fontId="0" fillId="0" borderId="36" xfId="5" applyFont="1" applyBorder="1" applyAlignment="1">
      <alignment horizontal="center" vertical="center"/>
    </xf>
    <xf numFmtId="9" fontId="0" fillId="0" borderId="37" xfId="5" applyFont="1" applyBorder="1" applyAlignment="1">
      <alignment horizontal="center" vertical="center"/>
    </xf>
    <xf numFmtId="9" fontId="0" fillId="0" borderId="38" xfId="5" applyFont="1" applyBorder="1" applyAlignment="1">
      <alignment horizontal="center" vertical="center"/>
    </xf>
    <xf numFmtId="0" fontId="3" fillId="0" borderId="38" xfId="0" applyFont="1" applyFill="1" applyBorder="1" applyAlignment="1" applyProtection="1">
      <alignment horizontal="center" vertical="center" wrapText="1"/>
      <protection hidden="1"/>
    </xf>
    <xf numFmtId="0" fontId="4" fillId="0" borderId="38" xfId="0" applyFont="1" applyBorder="1" applyAlignment="1">
      <alignment horizontal="center" vertical="center" textRotation="90" wrapText="1"/>
    </xf>
    <xf numFmtId="0" fontId="4" fillId="0" borderId="37" xfId="0" applyFont="1" applyBorder="1" applyAlignment="1">
      <alignment horizontal="center" vertical="center" textRotation="90" wrapText="1"/>
    </xf>
    <xf numFmtId="0" fontId="3" fillId="8" borderId="36" xfId="0" applyFont="1" applyFill="1" applyBorder="1" applyAlignment="1" applyProtection="1">
      <alignment horizontal="center" vertical="center" wrapText="1"/>
      <protection hidden="1"/>
    </xf>
    <xf numFmtId="0" fontId="3" fillId="8" borderId="37" xfId="0" applyFont="1" applyFill="1" applyBorder="1" applyAlignment="1" applyProtection="1">
      <alignment horizontal="center" vertical="center" wrapText="1"/>
      <protection hidden="1"/>
    </xf>
    <xf numFmtId="0" fontId="4" fillId="0" borderId="36" xfId="0" applyFont="1" applyBorder="1" applyAlignment="1">
      <alignment horizontal="center" vertical="center" textRotation="90"/>
    </xf>
    <xf numFmtId="0" fontId="4" fillId="0" borderId="37" xfId="0" applyFont="1" applyBorder="1" applyAlignment="1">
      <alignment horizontal="center" vertical="center" textRotation="90"/>
    </xf>
    <xf numFmtId="0" fontId="4" fillId="0" borderId="38" xfId="0" applyFont="1" applyBorder="1" applyAlignment="1">
      <alignment horizontal="center" vertical="center" textRotation="90"/>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1" fillId="0" borderId="36"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0" fillId="0" borderId="36" xfId="0" quotePrefix="1" applyFont="1" applyBorder="1" applyAlignment="1" applyProtection="1">
      <alignment horizontal="center" vertical="center" wrapText="1"/>
      <protection locked="0"/>
    </xf>
    <xf numFmtId="0" fontId="0" fillId="0" borderId="37" xfId="0" quotePrefix="1" applyFont="1" applyBorder="1" applyAlignment="1" applyProtection="1">
      <alignment horizontal="center" vertical="center" wrapText="1"/>
      <protection locked="0"/>
    </xf>
    <xf numFmtId="0" fontId="0" fillId="0" borderId="38" xfId="0" quotePrefix="1" applyFont="1" applyBorder="1" applyAlignment="1" applyProtection="1">
      <alignment horizontal="center" vertical="center" wrapText="1"/>
      <protection locked="0"/>
    </xf>
    <xf numFmtId="0" fontId="0" fillId="14" borderId="34" xfId="0" applyFill="1" applyBorder="1" applyAlignment="1">
      <alignment horizontal="center" vertical="center" wrapText="1"/>
    </xf>
    <xf numFmtId="0" fontId="0" fillId="14" borderId="35" xfId="0" applyFill="1" applyBorder="1" applyAlignment="1">
      <alignment horizontal="center" vertical="center" wrapText="1"/>
    </xf>
    <xf numFmtId="0" fontId="0" fillId="14" borderId="39" xfId="0" applyFill="1" applyBorder="1" applyAlignment="1">
      <alignment horizontal="center" vertical="center" wrapText="1"/>
    </xf>
    <xf numFmtId="0" fontId="1" fillId="0" borderId="0" xfId="0" applyFont="1" applyFill="1" applyBorder="1" applyAlignment="1" applyProtection="1">
      <alignment vertical="center" wrapText="1"/>
      <protection hidden="1"/>
    </xf>
    <xf numFmtId="0" fontId="28" fillId="18" borderId="20" xfId="0" applyFont="1" applyFill="1" applyBorder="1" applyAlignment="1" applyProtection="1">
      <alignment horizontal="justify" vertical="center" wrapText="1"/>
      <protection hidden="1"/>
    </xf>
    <xf numFmtId="0" fontId="8" fillId="18" borderId="20" xfId="0" applyFont="1" applyFill="1" applyBorder="1" applyAlignment="1" applyProtection="1">
      <alignment horizontal="justify" vertical="center" wrapText="1"/>
      <protection hidden="1"/>
    </xf>
    <xf numFmtId="14" fontId="1" fillId="18" borderId="20" xfId="0" applyNumberFormat="1" applyFont="1" applyFill="1" applyBorder="1" applyAlignment="1" applyProtection="1">
      <alignment horizontal="left" vertical="center" wrapText="1"/>
      <protection hidden="1"/>
    </xf>
    <xf numFmtId="17" fontId="7" fillId="18" borderId="20" xfId="0" applyNumberFormat="1" applyFont="1" applyFill="1" applyBorder="1" applyAlignment="1" applyProtection="1">
      <alignment horizontal="justify" vertical="center" wrapText="1"/>
      <protection hidden="1"/>
    </xf>
  </cellXfs>
  <cellStyles count="7">
    <cellStyle name="Millares 2" xfId="6"/>
    <cellStyle name="Normal" xfId="0" builtinId="0"/>
    <cellStyle name="Normal 2" xfId="2"/>
    <cellStyle name="Normal 2 2" xfId="4"/>
    <cellStyle name="Normal 3" xfId="1"/>
    <cellStyle name="Normal 6" xfId="3"/>
    <cellStyle name="Porcentual" xfId="5" builtinId="5"/>
  </cellStyles>
  <dxfs count="69">
    <dxf>
      <font>
        <b/>
        <i val="0"/>
        <color theme="0"/>
      </font>
      <fill>
        <patternFill>
          <bgColor rgb="FFFF0000"/>
        </patternFill>
      </fill>
    </dxf>
    <dxf>
      <font>
        <b/>
        <i val="0"/>
      </font>
      <fill>
        <patternFill>
          <bgColor rgb="FFFFFF00"/>
        </patternFill>
      </fill>
    </dxf>
    <dxf>
      <font>
        <b/>
        <i val="0"/>
      </font>
      <fill>
        <patternFill>
          <bgColor rgb="FF92D050"/>
        </patternFill>
      </fill>
    </dxf>
    <dxf>
      <font>
        <color rgb="FF00FF00"/>
      </font>
    </dxf>
    <dxf>
      <font>
        <color rgb="FFFF0000"/>
      </font>
    </dxf>
    <dxf>
      <font>
        <color rgb="FFFFFF00"/>
      </font>
    </dxf>
    <dxf>
      <fill>
        <patternFill>
          <bgColor rgb="FF00FF00"/>
        </patternFill>
      </fill>
    </dxf>
    <dxf>
      <fill>
        <patternFill>
          <bgColor rgb="FFFF0000"/>
        </patternFill>
      </fill>
    </dxf>
    <dxf>
      <fill>
        <patternFill>
          <bgColor rgb="FFFFFF00"/>
        </patternFill>
      </fill>
    </dxf>
    <dxf>
      <font>
        <color rgb="FF00FF00"/>
      </font>
    </dxf>
    <dxf>
      <font>
        <color rgb="FFFF0000"/>
      </font>
    </dxf>
    <dxf>
      <font>
        <color rgb="FFFFFF00"/>
      </font>
    </dxf>
    <dxf>
      <fill>
        <patternFill>
          <bgColor rgb="FF00FF00"/>
        </patternFill>
      </fill>
    </dxf>
    <dxf>
      <fill>
        <patternFill>
          <bgColor rgb="FFFF0000"/>
        </patternFill>
      </fill>
    </dxf>
    <dxf>
      <fill>
        <patternFill>
          <bgColor rgb="FFFFFF00"/>
        </patternFill>
      </fill>
    </dxf>
    <dxf>
      <font>
        <color rgb="FF00FF00"/>
      </font>
    </dxf>
    <dxf>
      <font>
        <color rgb="FFFF0000"/>
      </font>
    </dxf>
    <dxf>
      <font>
        <color rgb="FFFFFF00"/>
      </font>
    </dxf>
    <dxf>
      <fill>
        <patternFill>
          <bgColor rgb="FF00FF00"/>
        </patternFill>
      </fill>
    </dxf>
    <dxf>
      <fill>
        <patternFill>
          <bgColor rgb="FFFF0000"/>
        </patternFill>
      </fill>
    </dxf>
    <dxf>
      <fill>
        <patternFill>
          <bgColor rgb="FFFFFF00"/>
        </patternFill>
      </fill>
    </dxf>
    <dxf>
      <font>
        <color rgb="FF00FF00"/>
      </font>
    </dxf>
    <dxf>
      <font>
        <color rgb="FFFF0000"/>
      </font>
    </dxf>
    <dxf>
      <font>
        <color rgb="FFFFFF00"/>
      </font>
    </dxf>
    <dxf>
      <fill>
        <patternFill>
          <bgColor rgb="FF00FF00"/>
        </patternFill>
      </fill>
    </dxf>
    <dxf>
      <fill>
        <patternFill>
          <bgColor rgb="FFFF0000"/>
        </patternFill>
      </fill>
    </dxf>
    <dxf>
      <fill>
        <patternFill>
          <bgColor rgb="FFFFFF00"/>
        </patternFill>
      </fill>
    </dxf>
    <dxf>
      <font>
        <color rgb="FF00FF00"/>
      </font>
    </dxf>
    <dxf>
      <font>
        <color rgb="FF00FF00"/>
      </font>
    </dxf>
    <dxf>
      <font>
        <color rgb="FFFF0000"/>
      </font>
    </dxf>
    <dxf>
      <font>
        <color rgb="FFFFFF00"/>
      </font>
    </dxf>
    <dxf>
      <fill>
        <patternFill>
          <bgColor rgb="FF00FF00"/>
        </patternFill>
      </fill>
    </dxf>
    <dxf>
      <fill>
        <patternFill>
          <bgColor rgb="FFFF0000"/>
        </patternFill>
      </fill>
    </dxf>
    <dxf>
      <fill>
        <patternFill>
          <bgColor rgb="FFFFFF00"/>
        </patternFill>
      </fill>
    </dxf>
    <dxf>
      <font>
        <color rgb="FF00FF00"/>
      </font>
    </dxf>
    <dxf>
      <font>
        <color rgb="FFFF0000"/>
      </font>
    </dxf>
    <dxf>
      <font>
        <color rgb="FFFFFF00"/>
      </font>
    </dxf>
    <dxf>
      <font>
        <color rgb="FF00FF00"/>
      </font>
    </dxf>
    <dxf>
      <fill>
        <patternFill>
          <bgColor rgb="FF00FF00"/>
        </patternFill>
      </fill>
    </dxf>
    <dxf>
      <fill>
        <patternFill>
          <bgColor rgb="FFFF0000"/>
        </patternFill>
      </fill>
    </dxf>
    <dxf>
      <fill>
        <patternFill>
          <bgColor rgb="FFFFFF00"/>
        </patternFill>
      </fill>
    </dxf>
    <dxf>
      <font>
        <color rgb="FF00FF00"/>
      </font>
    </dxf>
    <dxf>
      <font>
        <color rgb="FFFF0000"/>
      </font>
    </dxf>
    <dxf>
      <font>
        <color rgb="FFFFFF00"/>
      </font>
    </dxf>
    <dxf>
      <fill>
        <patternFill>
          <bgColor rgb="FF00FF00"/>
        </patternFill>
      </fill>
    </dxf>
    <dxf>
      <fill>
        <patternFill>
          <bgColor rgb="FFFF0000"/>
        </patternFill>
      </fill>
    </dxf>
    <dxf>
      <fill>
        <patternFill>
          <bgColor rgb="FFFFFF00"/>
        </patternFill>
      </fill>
    </dxf>
    <dxf>
      <font>
        <color rgb="FF00FF00"/>
      </font>
    </dxf>
    <dxf>
      <font>
        <color rgb="FF00FF00"/>
      </font>
    </dxf>
    <dxf>
      <font>
        <color rgb="FF00FF00"/>
      </font>
    </dxf>
    <dxf>
      <font>
        <color rgb="FFFF0000"/>
      </font>
    </dxf>
    <dxf>
      <font>
        <color rgb="FFFFFF00"/>
      </font>
    </dxf>
    <dxf>
      <fill>
        <patternFill>
          <bgColor rgb="FF00FF00"/>
        </patternFill>
      </fill>
    </dxf>
    <dxf>
      <fill>
        <patternFill>
          <bgColor rgb="FFFF0000"/>
        </patternFill>
      </fill>
    </dxf>
    <dxf>
      <fill>
        <patternFill>
          <bgColor rgb="FFFFFF00"/>
        </patternFill>
      </fill>
    </dxf>
    <dxf>
      <font>
        <color rgb="FF00FF00"/>
      </font>
    </dxf>
    <dxf>
      <font>
        <color rgb="FFFF0000"/>
      </font>
    </dxf>
    <dxf>
      <font>
        <color rgb="FFFFFF00"/>
      </font>
    </dxf>
    <dxf>
      <font>
        <color rgb="FF00FF00"/>
      </font>
    </dxf>
    <dxf>
      <fill>
        <patternFill>
          <bgColor rgb="FF00FF00"/>
        </patternFill>
      </fill>
    </dxf>
    <dxf>
      <fill>
        <patternFill>
          <bgColor rgb="FFFF0000"/>
        </patternFill>
      </fill>
    </dxf>
    <dxf>
      <fill>
        <patternFill>
          <bgColor rgb="FFFFFF00"/>
        </patternFill>
      </fill>
    </dxf>
    <dxf>
      <font>
        <color rgb="FF00FF00"/>
      </font>
    </dxf>
    <dxf>
      <font>
        <color rgb="FFFF0000"/>
      </font>
    </dxf>
    <dxf>
      <font>
        <color rgb="FFFFFF00"/>
      </font>
    </dxf>
    <dxf>
      <font>
        <color rgb="FF00FF00"/>
      </font>
    </dxf>
    <dxf>
      <fill>
        <patternFill>
          <bgColor rgb="FF00FF00"/>
        </patternFill>
      </fill>
    </dxf>
    <dxf>
      <fill>
        <patternFill>
          <bgColor rgb="FFFF0000"/>
        </patternFill>
      </fill>
    </dxf>
    <dxf>
      <fill>
        <patternFill>
          <bgColor rgb="FFFFFF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1455964</xdr:colOff>
      <xdr:row>0</xdr:row>
      <xdr:rowOff>122465</xdr:rowOff>
    </xdr:from>
    <xdr:to>
      <xdr:col>0</xdr:col>
      <xdr:colOff>2257425</xdr:colOff>
      <xdr:row>0</xdr:row>
      <xdr:rowOff>911679</xdr:rowOff>
    </xdr:to>
    <xdr:pic>
      <xdr:nvPicPr>
        <xdr:cNvPr id="2" name="Imagen 2">
          <a:extLst>
            <a:ext uri="{FF2B5EF4-FFF2-40B4-BE49-F238E27FC236}">
              <a16:creationId xmlns="" xmlns:a16="http://schemas.microsoft.com/office/drawing/2014/main" id="{F78809A6-A324-4E13-8466-3DC5104F293A}"/>
            </a:ext>
          </a:extLst>
        </xdr:cNvPr>
        <xdr:cNvPicPr/>
      </xdr:nvPicPr>
      <xdr:blipFill rotWithShape="1">
        <a:blip xmlns:r="http://schemas.openxmlformats.org/officeDocument/2006/relationships" r:embed="rId1" cstate="print"/>
        <a:srcRect l="6260" t="8707" r="85791" b="77154"/>
        <a:stretch/>
      </xdr:blipFill>
      <xdr:spPr bwMode="auto">
        <a:xfrm>
          <a:off x="1455964" y="122465"/>
          <a:ext cx="801461" cy="789214"/>
        </a:xfrm>
        <a:prstGeom prst="rect">
          <a:avLst/>
        </a:prstGeom>
        <a:ln>
          <a:noFill/>
        </a:ln>
        <a:extLst>
          <a:ext uri="{53640926-AAD7-44D8-BBD7-CCE9431645EC}">
            <a14:shadowObscured xmlns=""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oteriadebogota.com/wp-content/uploads/files/planeacion/Pol_Administracion_Riesgo_201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5"/>
  <dimension ref="A1:B9"/>
  <sheetViews>
    <sheetView workbookViewId="0">
      <selection activeCell="B2" sqref="B2"/>
    </sheetView>
  </sheetViews>
  <sheetFormatPr baseColWidth="10" defaultRowHeight="15"/>
  <cols>
    <col min="1" max="1" width="2.28515625" customWidth="1"/>
    <col min="2" max="2" width="53.7109375" customWidth="1"/>
  </cols>
  <sheetData>
    <row r="1" spans="1:2">
      <c r="A1" s="415" t="s">
        <v>12</v>
      </c>
      <c r="B1" s="415"/>
    </row>
    <row r="2" spans="1:2">
      <c r="A2">
        <v>1</v>
      </c>
    </row>
    <row r="3" spans="1:2">
      <c r="A3">
        <v>2</v>
      </c>
    </row>
    <row r="4" spans="1:2">
      <c r="A4">
        <v>3</v>
      </c>
    </row>
    <row r="5" spans="1:2">
      <c r="A5">
        <v>4</v>
      </c>
    </row>
    <row r="6" spans="1:2">
      <c r="A6">
        <v>5</v>
      </c>
    </row>
    <row r="7" spans="1:2">
      <c r="A7">
        <v>6</v>
      </c>
    </row>
    <row r="8" spans="1:2">
      <c r="A8">
        <v>7</v>
      </c>
    </row>
    <row r="9" spans="1:2">
      <c r="A9">
        <v>8</v>
      </c>
    </row>
  </sheetData>
  <mergeCells count="1">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election activeCell="N26" sqref="N26"/>
    </sheetView>
  </sheetViews>
  <sheetFormatPr baseColWidth="10"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election activeCell="J28" sqref="J28"/>
    </sheetView>
  </sheetViews>
  <sheetFormatPr baseColWidth="10"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election activeCell="F15" sqref="F15"/>
    </sheetView>
  </sheetViews>
  <sheetFormatPr baseColWidth="10"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2:N36"/>
  <sheetViews>
    <sheetView zoomScaleNormal="100" workbookViewId="0">
      <selection activeCell="D10" sqref="D10"/>
    </sheetView>
  </sheetViews>
  <sheetFormatPr baseColWidth="10" defaultRowHeight="15"/>
  <cols>
    <col min="3" max="3" width="23.5703125" customWidth="1"/>
    <col min="4" max="4" width="54.28515625" customWidth="1"/>
    <col min="5" max="5" width="49.42578125" customWidth="1"/>
    <col min="6" max="6" width="31" style="110" bestFit="1" customWidth="1"/>
  </cols>
  <sheetData>
    <row r="2" spans="2:14" ht="15.75" thickBot="1">
      <c r="C2" s="62"/>
      <c r="D2" s="62"/>
      <c r="E2" s="62"/>
    </row>
    <row r="3" spans="2:14" ht="15.75" thickBot="1">
      <c r="B3" s="67" t="s">
        <v>445</v>
      </c>
      <c r="C3" s="68" t="s">
        <v>446</v>
      </c>
      <c r="D3" s="69" t="s">
        <v>442</v>
      </c>
      <c r="E3" s="101" t="s">
        <v>443</v>
      </c>
      <c r="F3" s="111" t="s">
        <v>454</v>
      </c>
    </row>
    <row r="4" spans="2:14" ht="15.75" thickBot="1">
      <c r="B4" s="550" t="s">
        <v>172</v>
      </c>
      <c r="C4" s="547">
        <v>4</v>
      </c>
      <c r="D4" s="63">
        <v>2</v>
      </c>
      <c r="E4" s="102">
        <v>2</v>
      </c>
      <c r="F4" s="553">
        <f>+D4/C4</f>
        <v>0.5</v>
      </c>
    </row>
    <row r="5" spans="2:14" ht="45.75" thickBot="1">
      <c r="B5" s="551"/>
      <c r="C5" s="548"/>
      <c r="D5" s="63" t="s">
        <v>176</v>
      </c>
      <c r="E5" s="103" t="s">
        <v>170</v>
      </c>
      <c r="F5" s="554"/>
    </row>
    <row r="6" spans="2:14" ht="105.75" thickBot="1">
      <c r="B6" s="552"/>
      <c r="C6" s="549"/>
      <c r="D6" s="64" t="s">
        <v>203</v>
      </c>
      <c r="E6" s="103" t="s">
        <v>317</v>
      </c>
      <c r="F6" s="555"/>
    </row>
    <row r="7" spans="2:14" ht="15.75" thickBot="1">
      <c r="B7" s="550" t="s">
        <v>444</v>
      </c>
      <c r="C7" s="547">
        <v>2</v>
      </c>
      <c r="D7" s="63">
        <v>1</v>
      </c>
      <c r="E7" s="104">
        <v>1</v>
      </c>
      <c r="F7" s="553">
        <f>+D7/C7</f>
        <v>0.5</v>
      </c>
    </row>
    <row r="8" spans="2:14" ht="45.75" thickBot="1">
      <c r="B8" s="557"/>
      <c r="C8" s="556"/>
      <c r="D8" s="64" t="s">
        <v>204</v>
      </c>
      <c r="E8" s="103" t="s">
        <v>217</v>
      </c>
      <c r="F8" s="555"/>
    </row>
    <row r="9" spans="2:14" ht="15.75" thickBot="1">
      <c r="B9" s="550" t="s">
        <v>8</v>
      </c>
      <c r="C9" s="559">
        <v>2</v>
      </c>
      <c r="D9" s="63">
        <v>1</v>
      </c>
      <c r="E9" s="104">
        <v>1</v>
      </c>
      <c r="F9" s="553">
        <f>+D9/C9</f>
        <v>0.5</v>
      </c>
    </row>
    <row r="10" spans="2:14" ht="60.75" thickBot="1">
      <c r="B10" s="558"/>
      <c r="C10" s="560"/>
      <c r="D10" s="112" t="s">
        <v>193</v>
      </c>
      <c r="E10" s="105" t="s">
        <v>208</v>
      </c>
      <c r="F10" s="554"/>
    </row>
    <row r="11" spans="2:14" ht="15.75" thickBot="1">
      <c r="B11" s="561" t="s">
        <v>447</v>
      </c>
      <c r="C11" s="572">
        <v>4</v>
      </c>
      <c r="D11" s="65">
        <v>4</v>
      </c>
      <c r="E11" s="106">
        <v>0</v>
      </c>
      <c r="F11" s="553">
        <f>+D11/C11</f>
        <v>1</v>
      </c>
    </row>
    <row r="12" spans="2:14" ht="45.75" thickBot="1">
      <c r="B12" s="562"/>
      <c r="C12" s="573"/>
      <c r="D12" s="63" t="s">
        <v>156</v>
      </c>
      <c r="E12" s="569"/>
      <c r="F12" s="554"/>
    </row>
    <row r="13" spans="2:14" ht="45.75" thickBot="1">
      <c r="B13" s="562"/>
      <c r="C13" s="573"/>
      <c r="D13" s="63" t="s">
        <v>159</v>
      </c>
      <c r="E13" s="570"/>
      <c r="F13" s="554"/>
    </row>
    <row r="14" spans="2:14" ht="45.75" thickBot="1">
      <c r="B14" s="562"/>
      <c r="C14" s="573"/>
      <c r="D14" s="63" t="s">
        <v>161</v>
      </c>
      <c r="E14" s="570"/>
      <c r="F14" s="554"/>
    </row>
    <row r="15" spans="2:14" ht="30.75" thickBot="1">
      <c r="B15" s="563"/>
      <c r="C15" s="574"/>
      <c r="D15" s="63" t="s">
        <v>346</v>
      </c>
      <c r="E15" s="571"/>
      <c r="F15" s="555"/>
      <c r="N15" s="61"/>
    </row>
    <row r="16" spans="2:14" ht="15.75" thickBot="1">
      <c r="B16" s="561" t="s">
        <v>448</v>
      </c>
      <c r="C16" s="564">
        <v>1</v>
      </c>
      <c r="D16" s="65">
        <v>1</v>
      </c>
      <c r="E16" s="106">
        <v>0</v>
      </c>
      <c r="F16" s="553">
        <f>+D16/C16</f>
        <v>1</v>
      </c>
    </row>
    <row r="17" spans="2:6" ht="75.75" thickBot="1">
      <c r="B17" s="563"/>
      <c r="C17" s="565"/>
      <c r="D17" s="66" t="s">
        <v>316</v>
      </c>
      <c r="E17" s="107"/>
      <c r="F17" s="555"/>
    </row>
    <row r="18" spans="2:6" ht="15.75" thickBot="1">
      <c r="B18" s="561" t="s">
        <v>11</v>
      </c>
      <c r="C18" s="566">
        <v>4</v>
      </c>
      <c r="D18" s="65">
        <v>3</v>
      </c>
      <c r="E18" s="108">
        <v>1</v>
      </c>
      <c r="F18" s="553">
        <f>+D18/C18</f>
        <v>0.75</v>
      </c>
    </row>
    <row r="19" spans="2:6" ht="75.75" thickBot="1">
      <c r="B19" s="562"/>
      <c r="C19" s="567"/>
      <c r="D19" s="65" t="s">
        <v>186</v>
      </c>
      <c r="E19" s="108" t="s">
        <v>313</v>
      </c>
      <c r="F19" s="554"/>
    </row>
    <row r="20" spans="2:6" ht="90.75" thickBot="1">
      <c r="B20" s="562"/>
      <c r="C20" s="567"/>
      <c r="D20" s="66" t="s">
        <v>322</v>
      </c>
      <c r="E20" s="569"/>
      <c r="F20" s="554"/>
    </row>
    <row r="21" spans="2:6" ht="30.75" thickBot="1">
      <c r="B21" s="563"/>
      <c r="C21" s="568"/>
      <c r="D21" s="66" t="s">
        <v>315</v>
      </c>
      <c r="E21" s="571"/>
      <c r="F21" s="555"/>
    </row>
    <row r="22" spans="2:6" ht="15.75" thickBot="1">
      <c r="B22" s="561" t="s">
        <v>449</v>
      </c>
      <c r="C22" s="566">
        <v>1</v>
      </c>
      <c r="D22" s="65">
        <v>1</v>
      </c>
      <c r="E22" s="113">
        <v>0</v>
      </c>
      <c r="F22" s="553">
        <f>+D22/C22</f>
        <v>1</v>
      </c>
    </row>
    <row r="23" spans="2:6" ht="60.75" thickBot="1">
      <c r="B23" s="563"/>
      <c r="C23" s="568"/>
      <c r="D23" s="65" t="s">
        <v>222</v>
      </c>
      <c r="E23" s="109"/>
      <c r="F23" s="555"/>
    </row>
    <row r="24" spans="2:6" ht="15.75" thickBot="1">
      <c r="B24" s="550" t="s">
        <v>450</v>
      </c>
      <c r="C24" s="566">
        <v>1</v>
      </c>
      <c r="D24" s="65">
        <v>1</v>
      </c>
      <c r="E24" s="108">
        <v>0</v>
      </c>
      <c r="F24" s="553">
        <f>+D24/C24</f>
        <v>1</v>
      </c>
    </row>
    <row r="25" spans="2:6" ht="46.5" customHeight="1" thickBot="1">
      <c r="B25" s="557"/>
      <c r="C25" s="568"/>
      <c r="D25" s="66" t="s">
        <v>531</v>
      </c>
      <c r="E25" s="109"/>
      <c r="F25" s="555"/>
    </row>
    <row r="26" spans="2:6" ht="15.75" thickBot="1">
      <c r="B26" s="561" t="s">
        <v>4</v>
      </c>
      <c r="C26" s="566">
        <v>3</v>
      </c>
      <c r="D26" s="118">
        <v>0</v>
      </c>
      <c r="E26" s="120">
        <v>3</v>
      </c>
      <c r="F26" s="553">
        <f>+D26/C26</f>
        <v>0</v>
      </c>
    </row>
    <row r="27" spans="2:6" ht="54.75" customHeight="1" thickBot="1">
      <c r="B27" s="562"/>
      <c r="C27" s="567"/>
      <c r="D27" s="575"/>
      <c r="E27" s="109" t="s">
        <v>333</v>
      </c>
      <c r="F27" s="554"/>
    </row>
    <row r="28" spans="2:6" ht="75.75" thickBot="1">
      <c r="B28" s="562"/>
      <c r="C28" s="567"/>
      <c r="D28" s="576"/>
      <c r="E28" s="109" t="s">
        <v>453</v>
      </c>
      <c r="F28" s="554"/>
    </row>
    <row r="29" spans="2:6" ht="30.75" thickBot="1">
      <c r="B29" s="563"/>
      <c r="C29" s="568"/>
      <c r="D29" s="577"/>
      <c r="E29" s="109" t="s">
        <v>452</v>
      </c>
      <c r="F29" s="555"/>
    </row>
    <row r="30" spans="2:6" ht="15.75" thickBot="1">
      <c r="B30" s="550" t="s">
        <v>321</v>
      </c>
      <c r="C30" s="566">
        <v>1</v>
      </c>
      <c r="D30" s="118">
        <v>1</v>
      </c>
      <c r="E30" s="119">
        <v>0</v>
      </c>
      <c r="F30" s="553">
        <f>+D30/C30</f>
        <v>1</v>
      </c>
    </row>
    <row r="31" spans="2:6" ht="60.75" thickBot="1">
      <c r="B31" s="557"/>
      <c r="C31" s="568"/>
      <c r="D31" s="70" t="s">
        <v>327</v>
      </c>
      <c r="E31" s="116"/>
      <c r="F31" s="555"/>
    </row>
    <row r="32" spans="2:6" ht="15.75" thickBot="1">
      <c r="B32" s="550" t="s">
        <v>2</v>
      </c>
      <c r="C32" s="566">
        <v>7</v>
      </c>
      <c r="D32" s="118">
        <v>3</v>
      </c>
      <c r="E32" s="119">
        <v>4</v>
      </c>
      <c r="F32" s="553">
        <f>+D32/C32</f>
        <v>0.42857142857142855</v>
      </c>
    </row>
    <row r="33" spans="2:6" ht="45.75" customHeight="1" thickBot="1">
      <c r="B33" s="558"/>
      <c r="C33" s="567"/>
      <c r="D33" s="114" t="s">
        <v>329</v>
      </c>
      <c r="E33" s="117" t="s">
        <v>323</v>
      </c>
      <c r="F33" s="554"/>
    </row>
    <row r="34" spans="2:6" ht="30.75" thickBot="1">
      <c r="B34" s="558"/>
      <c r="C34" s="567"/>
      <c r="D34" s="114" t="s">
        <v>532</v>
      </c>
      <c r="E34" s="117" t="s">
        <v>331</v>
      </c>
      <c r="F34" s="554"/>
    </row>
    <row r="35" spans="2:6" ht="30.75" customHeight="1" thickBot="1">
      <c r="B35" s="558"/>
      <c r="C35" s="567"/>
      <c r="D35" s="114" t="s">
        <v>533</v>
      </c>
      <c r="E35" s="117" t="s">
        <v>332</v>
      </c>
      <c r="F35" s="554"/>
    </row>
    <row r="36" spans="2:6" ht="30.75" customHeight="1" thickBot="1">
      <c r="B36" s="557"/>
      <c r="C36" s="568"/>
      <c r="D36" s="115"/>
      <c r="E36" s="117" t="s">
        <v>330</v>
      </c>
      <c r="F36" s="555"/>
    </row>
  </sheetData>
  <mergeCells count="36">
    <mergeCell ref="F32:F36"/>
    <mergeCell ref="E20:E21"/>
    <mergeCell ref="B32:B36"/>
    <mergeCell ref="C32:C36"/>
    <mergeCell ref="F22:F23"/>
    <mergeCell ref="F24:F25"/>
    <mergeCell ref="F26:F29"/>
    <mergeCell ref="C30:C31"/>
    <mergeCell ref="B30:B31"/>
    <mergeCell ref="F30:F31"/>
    <mergeCell ref="C22:C23"/>
    <mergeCell ref="B22:B23"/>
    <mergeCell ref="B24:B25"/>
    <mergeCell ref="C24:C25"/>
    <mergeCell ref="D27:D29"/>
    <mergeCell ref="C26:C29"/>
    <mergeCell ref="B26:B29"/>
    <mergeCell ref="F16:F17"/>
    <mergeCell ref="F11:F15"/>
    <mergeCell ref="C16:C17"/>
    <mergeCell ref="B16:B17"/>
    <mergeCell ref="B18:B21"/>
    <mergeCell ref="C18:C21"/>
    <mergeCell ref="F18:F21"/>
    <mergeCell ref="E12:E15"/>
    <mergeCell ref="C11:C15"/>
    <mergeCell ref="B11:B15"/>
    <mergeCell ref="C4:C6"/>
    <mergeCell ref="B4:B6"/>
    <mergeCell ref="F4:F6"/>
    <mergeCell ref="F7:F8"/>
    <mergeCell ref="F9:F10"/>
    <mergeCell ref="C7:C8"/>
    <mergeCell ref="B7:B8"/>
    <mergeCell ref="B9:B10"/>
    <mergeCell ref="C9:C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Hoja18"/>
  <dimension ref="A1:A12"/>
  <sheetViews>
    <sheetView workbookViewId="0">
      <selection activeCell="A13" sqref="A13"/>
    </sheetView>
  </sheetViews>
  <sheetFormatPr baseColWidth="10" defaultRowHeight="15"/>
  <sheetData>
    <row r="1" spans="1:1">
      <c r="A1" t="s">
        <v>1</v>
      </c>
    </row>
    <row r="2" spans="1:1">
      <c r="A2" t="s">
        <v>2</v>
      </c>
    </row>
    <row r="3" spans="1:1">
      <c r="A3" t="s">
        <v>3</v>
      </c>
    </row>
    <row r="4" spans="1:1">
      <c r="A4" t="s">
        <v>4</v>
      </c>
    </row>
    <row r="5" spans="1:1">
      <c r="A5" t="s">
        <v>5</v>
      </c>
    </row>
    <row r="6" spans="1:1">
      <c r="A6" t="s">
        <v>6</v>
      </c>
    </row>
    <row r="7" spans="1:1">
      <c r="A7" t="s">
        <v>7</v>
      </c>
    </row>
    <row r="8" spans="1:1">
      <c r="A8" t="s">
        <v>8</v>
      </c>
    </row>
    <row r="9" spans="1:1">
      <c r="A9" t="s">
        <v>9</v>
      </c>
    </row>
    <row r="10" spans="1:1">
      <c r="A10" t="s">
        <v>10</v>
      </c>
    </row>
    <row r="11" spans="1:1">
      <c r="A11" t="s">
        <v>11</v>
      </c>
    </row>
    <row r="12" spans="1:1">
      <c r="A12"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V46"/>
  <sheetViews>
    <sheetView topLeftCell="A12" zoomScale="106" zoomScaleNormal="106" workbookViewId="0">
      <selection activeCell="A15" sqref="A15:V15"/>
    </sheetView>
  </sheetViews>
  <sheetFormatPr baseColWidth="10" defaultRowHeight="15"/>
  <cols>
    <col min="1" max="1" width="34.140625" style="3" customWidth="1"/>
    <col min="2" max="2" width="29.140625" style="3" customWidth="1"/>
    <col min="3" max="3" width="43.140625" style="3" customWidth="1"/>
    <col min="4" max="4" width="26.140625" style="8" customWidth="1"/>
    <col min="5" max="5" width="16.5703125" style="3" customWidth="1"/>
    <col min="6" max="6" width="14.5703125" style="3" customWidth="1"/>
    <col min="7" max="7" width="2.140625" customWidth="1"/>
    <col min="8" max="8" width="32.7109375" customWidth="1"/>
    <col min="9" max="9" width="30.28515625" customWidth="1"/>
    <col min="10" max="10" width="29.85546875" customWidth="1"/>
    <col min="11" max="11" width="2.140625" customWidth="1"/>
    <col min="12" max="12" width="28.42578125" customWidth="1"/>
    <col min="13" max="13" width="30.42578125" customWidth="1"/>
    <col min="14" max="14" width="20.85546875" customWidth="1"/>
    <col min="15" max="15" width="2.85546875" customWidth="1"/>
    <col min="16" max="16" width="35.85546875" customWidth="1"/>
    <col min="17" max="17" width="21" customWidth="1"/>
    <col min="18" max="18" width="16.140625" customWidth="1"/>
    <col min="19" max="19" width="1.85546875" customWidth="1"/>
    <col min="20" max="20" width="33.7109375" customWidth="1"/>
    <col min="21" max="21" width="34.5703125" customWidth="1"/>
    <col min="22" max="22" width="23.42578125" customWidth="1"/>
  </cols>
  <sheetData>
    <row r="1" spans="1:22" ht="15.75">
      <c r="A1" s="418" t="s">
        <v>653</v>
      </c>
      <c r="B1" s="419"/>
      <c r="C1" s="419"/>
      <c r="D1" s="419"/>
      <c r="E1" s="419"/>
      <c r="F1" s="419"/>
      <c r="G1" s="420"/>
      <c r="H1" s="9" t="s">
        <v>134</v>
      </c>
      <c r="I1" s="301"/>
      <c r="J1" s="301"/>
      <c r="K1" s="301"/>
      <c r="L1" s="301"/>
      <c r="M1" s="301"/>
      <c r="N1" s="301"/>
      <c r="O1" s="301"/>
      <c r="P1" s="301"/>
      <c r="Q1" s="301"/>
      <c r="R1" s="301"/>
      <c r="S1" s="301"/>
      <c r="T1" s="301"/>
      <c r="U1" s="301"/>
      <c r="V1" s="301"/>
    </row>
    <row r="2" spans="1:22" ht="16.5" thickBot="1">
      <c r="A2" s="421"/>
      <c r="B2" s="422"/>
      <c r="C2" s="422"/>
      <c r="D2" s="422"/>
      <c r="E2" s="422"/>
      <c r="F2" s="422"/>
      <c r="G2" s="423"/>
      <c r="H2" s="301"/>
      <c r="I2" s="301"/>
      <c r="J2" s="301"/>
      <c r="K2" s="301"/>
      <c r="L2" s="301"/>
      <c r="M2" s="301"/>
      <c r="N2" s="301"/>
      <c r="O2" s="301"/>
      <c r="P2" s="301"/>
      <c r="Q2" s="301"/>
      <c r="R2" s="301"/>
      <c r="S2" s="301"/>
      <c r="T2" s="301"/>
      <c r="U2" s="301"/>
      <c r="V2" s="301"/>
    </row>
    <row r="3" spans="1:22" ht="15.75" thickBot="1">
      <c r="A3" s="421"/>
      <c r="B3" s="422"/>
      <c r="C3" s="422"/>
      <c r="D3" s="422"/>
      <c r="E3" s="422"/>
      <c r="F3" s="422"/>
      <c r="G3" s="423"/>
      <c r="H3" s="427" t="s">
        <v>142</v>
      </c>
      <c r="I3" s="427"/>
      <c r="J3" s="427"/>
      <c r="K3" s="427"/>
      <c r="L3" s="427"/>
      <c r="M3" s="427"/>
      <c r="N3" s="427"/>
      <c r="O3" s="427"/>
      <c r="P3" s="427"/>
      <c r="Q3" s="427"/>
      <c r="R3" s="427"/>
      <c r="S3" s="427"/>
      <c r="T3" s="427"/>
      <c r="U3" s="427"/>
      <c r="V3" s="428"/>
    </row>
    <row r="4" spans="1:22" ht="15.75" thickBot="1">
      <c r="A4" s="424"/>
      <c r="B4" s="425"/>
      <c r="C4" s="425"/>
      <c r="D4" s="425"/>
      <c r="E4" s="425"/>
      <c r="F4" s="425"/>
      <c r="G4" s="426"/>
      <c r="H4" s="427" t="s">
        <v>135</v>
      </c>
      <c r="I4" s="427"/>
      <c r="J4" s="428"/>
      <c r="K4" s="368"/>
      <c r="L4" s="429" t="s">
        <v>139</v>
      </c>
      <c r="M4" s="427"/>
      <c r="N4" s="428"/>
      <c r="O4" s="368"/>
      <c r="P4" s="429" t="s">
        <v>140</v>
      </c>
      <c r="Q4" s="427"/>
      <c r="R4" s="428"/>
      <c r="S4" s="368"/>
      <c r="T4" s="429" t="s">
        <v>141</v>
      </c>
      <c r="U4" s="427"/>
      <c r="V4" s="428"/>
    </row>
    <row r="5" spans="1:22" ht="15.75" thickBot="1">
      <c r="A5" s="430" t="s">
        <v>21</v>
      </c>
      <c r="B5" s="431"/>
      <c r="C5" s="431"/>
      <c r="D5" s="431"/>
      <c r="E5" s="431"/>
      <c r="F5" s="431"/>
      <c r="G5" s="431"/>
      <c r="H5" s="431"/>
      <c r="I5" s="431"/>
      <c r="J5" s="431"/>
      <c r="K5" s="431"/>
      <c r="L5" s="431"/>
      <c r="M5" s="431"/>
      <c r="N5" s="431"/>
      <c r="O5" s="431"/>
      <c r="P5" s="431"/>
      <c r="Q5" s="431"/>
      <c r="R5" s="431"/>
      <c r="S5" s="431"/>
      <c r="T5" s="431"/>
      <c r="U5" s="431"/>
      <c r="V5" s="432"/>
    </row>
    <row r="6" spans="1:22" s="56" customFormat="1" ht="25.5">
      <c r="A6" s="284" t="s">
        <v>22</v>
      </c>
      <c r="B6" s="285"/>
      <c r="C6" s="285" t="s">
        <v>23</v>
      </c>
      <c r="D6" s="285" t="s">
        <v>24</v>
      </c>
      <c r="E6" s="285" t="s">
        <v>0</v>
      </c>
      <c r="F6" s="286" t="s">
        <v>25</v>
      </c>
      <c r="G6" s="236"/>
      <c r="H6" s="52" t="s">
        <v>136</v>
      </c>
      <c r="I6" s="53" t="s">
        <v>137</v>
      </c>
      <c r="J6" s="257" t="s">
        <v>138</v>
      </c>
      <c r="K6" s="260"/>
      <c r="L6" s="54" t="s">
        <v>136</v>
      </c>
      <c r="M6" s="55" t="s">
        <v>137</v>
      </c>
      <c r="N6" s="273" t="s">
        <v>138</v>
      </c>
      <c r="O6" s="276"/>
      <c r="P6" s="275" t="s">
        <v>136</v>
      </c>
      <c r="Q6" s="50" t="s">
        <v>137</v>
      </c>
      <c r="R6" s="51" t="s">
        <v>138</v>
      </c>
      <c r="S6" s="236"/>
      <c r="T6" s="275" t="s">
        <v>136</v>
      </c>
      <c r="U6" s="50" t="s">
        <v>137</v>
      </c>
      <c r="V6" s="279" t="s">
        <v>138</v>
      </c>
    </row>
    <row r="7" spans="1:22" ht="75.75" thickBot="1">
      <c r="A7" s="369" t="s">
        <v>26</v>
      </c>
      <c r="B7" s="287" t="s">
        <v>54</v>
      </c>
      <c r="C7" s="287" t="s">
        <v>55</v>
      </c>
      <c r="D7" s="287" t="s">
        <v>56</v>
      </c>
      <c r="E7" s="287" t="s">
        <v>57</v>
      </c>
      <c r="F7" s="288" t="s">
        <v>58</v>
      </c>
      <c r="G7" s="237"/>
      <c r="H7" s="57" t="s">
        <v>652</v>
      </c>
      <c r="I7" s="58" t="s">
        <v>385</v>
      </c>
      <c r="J7" s="258" t="s">
        <v>546</v>
      </c>
      <c r="K7" s="261"/>
      <c r="L7" s="259" t="s">
        <v>339</v>
      </c>
      <c r="M7" s="127" t="s">
        <v>339</v>
      </c>
      <c r="N7" s="274" t="s">
        <v>339</v>
      </c>
      <c r="O7" s="277"/>
      <c r="P7" s="259" t="s">
        <v>339</v>
      </c>
      <c r="Q7" s="127" t="s">
        <v>339</v>
      </c>
      <c r="R7" s="274" t="s">
        <v>339</v>
      </c>
      <c r="S7" s="270"/>
      <c r="T7" s="259" t="s">
        <v>339</v>
      </c>
      <c r="U7" s="127" t="s">
        <v>339</v>
      </c>
      <c r="V7" s="125" t="s">
        <v>899</v>
      </c>
    </row>
    <row r="8" spans="1:22" ht="103.5" customHeight="1" thickBot="1">
      <c r="A8" s="370" t="s">
        <v>28</v>
      </c>
      <c r="B8" s="287" t="s">
        <v>59</v>
      </c>
      <c r="C8" s="287" t="s">
        <v>16</v>
      </c>
      <c r="D8" s="287" t="s">
        <v>60</v>
      </c>
      <c r="E8" s="287" t="s">
        <v>57</v>
      </c>
      <c r="F8" s="288" t="s">
        <v>58</v>
      </c>
      <c r="G8" s="237"/>
      <c r="H8" s="58" t="s">
        <v>388</v>
      </c>
      <c r="I8" s="58" t="s">
        <v>385</v>
      </c>
      <c r="J8" s="258" t="s">
        <v>547</v>
      </c>
      <c r="K8" s="261"/>
      <c r="L8" s="259" t="s">
        <v>339</v>
      </c>
      <c r="M8" s="127" t="s">
        <v>339</v>
      </c>
      <c r="N8" s="258" t="s">
        <v>900</v>
      </c>
      <c r="O8" s="277"/>
      <c r="P8" s="259" t="s">
        <v>339</v>
      </c>
      <c r="Q8" s="127" t="s">
        <v>339</v>
      </c>
      <c r="R8" s="400" t="s">
        <v>901</v>
      </c>
      <c r="S8" s="270"/>
      <c r="T8" s="259" t="s">
        <v>339</v>
      </c>
      <c r="U8" s="127" t="s">
        <v>339</v>
      </c>
      <c r="V8" s="125" t="s">
        <v>899</v>
      </c>
    </row>
    <row r="9" spans="1:22" ht="105.75" thickBot="1">
      <c r="A9" s="370" t="s">
        <v>29</v>
      </c>
      <c r="B9" s="287" t="s">
        <v>61</v>
      </c>
      <c r="C9" s="287" t="s">
        <v>62</v>
      </c>
      <c r="D9" s="287" t="s">
        <v>63</v>
      </c>
      <c r="E9" s="287" t="s">
        <v>27</v>
      </c>
      <c r="F9" s="288" t="s">
        <v>58</v>
      </c>
      <c r="G9" s="237"/>
      <c r="H9" s="58" t="s">
        <v>389</v>
      </c>
      <c r="I9" s="58" t="s">
        <v>385</v>
      </c>
      <c r="J9" s="258" t="s">
        <v>548</v>
      </c>
      <c r="K9" s="261"/>
      <c r="L9" s="259" t="s">
        <v>339</v>
      </c>
      <c r="M9" s="127" t="s">
        <v>339</v>
      </c>
      <c r="N9" s="274" t="s">
        <v>339</v>
      </c>
      <c r="O9" s="277"/>
      <c r="P9" s="259" t="s">
        <v>339</v>
      </c>
      <c r="Q9" s="127" t="s">
        <v>339</v>
      </c>
      <c r="R9" s="274" t="s">
        <v>339</v>
      </c>
      <c r="S9" s="270"/>
      <c r="T9" s="259" t="s">
        <v>339</v>
      </c>
      <c r="U9" s="127" t="s">
        <v>339</v>
      </c>
      <c r="V9" s="125" t="s">
        <v>899</v>
      </c>
    </row>
    <row r="10" spans="1:22" ht="99" customHeight="1">
      <c r="A10" s="369" t="s">
        <v>30</v>
      </c>
      <c r="B10" s="287" t="s">
        <v>64</v>
      </c>
      <c r="C10" s="287" t="s">
        <v>65</v>
      </c>
      <c r="D10" s="287" t="s">
        <v>67</v>
      </c>
      <c r="E10" s="287" t="s">
        <v>66</v>
      </c>
      <c r="F10" s="288" t="s">
        <v>68</v>
      </c>
      <c r="G10" s="237"/>
      <c r="H10" s="433" t="s">
        <v>822</v>
      </c>
      <c r="I10" s="434"/>
      <c r="J10" s="258" t="s">
        <v>547</v>
      </c>
      <c r="K10" s="261"/>
      <c r="L10" s="259" t="s">
        <v>339</v>
      </c>
      <c r="M10" s="127" t="s">
        <v>339</v>
      </c>
      <c r="N10" s="274" t="s">
        <v>339</v>
      </c>
      <c r="O10" s="277"/>
      <c r="P10" s="256" t="s">
        <v>823</v>
      </c>
      <c r="Q10" s="256" t="s">
        <v>824</v>
      </c>
      <c r="R10" s="256" t="s">
        <v>892</v>
      </c>
      <c r="S10" s="270"/>
      <c r="T10" s="256" t="s">
        <v>825</v>
      </c>
      <c r="U10" s="256" t="s">
        <v>826</v>
      </c>
      <c r="V10" s="256" t="s">
        <v>892</v>
      </c>
    </row>
    <row r="11" spans="1:22" ht="150.75" thickBot="1">
      <c r="A11" s="370" t="s">
        <v>31</v>
      </c>
      <c r="B11" s="287" t="s">
        <v>69</v>
      </c>
      <c r="C11" s="287" t="s">
        <v>32</v>
      </c>
      <c r="D11" s="287" t="s">
        <v>70</v>
      </c>
      <c r="E11" s="287" t="s">
        <v>71</v>
      </c>
      <c r="F11" s="288" t="s">
        <v>411</v>
      </c>
      <c r="G11" s="238"/>
      <c r="H11" s="58" t="s">
        <v>534</v>
      </c>
      <c r="I11" s="58" t="s">
        <v>535</v>
      </c>
      <c r="J11" s="258" t="s">
        <v>423</v>
      </c>
      <c r="K11" s="262"/>
      <c r="L11" s="256" t="s">
        <v>607</v>
      </c>
      <c r="M11" s="256" t="s">
        <v>824</v>
      </c>
      <c r="N11" s="268"/>
      <c r="O11" s="272"/>
      <c r="P11" s="256" t="s">
        <v>827</v>
      </c>
      <c r="Q11" s="256" t="s">
        <v>824</v>
      </c>
      <c r="R11" s="256" t="s">
        <v>892</v>
      </c>
      <c r="S11" s="272"/>
      <c r="T11" s="256" t="s">
        <v>828</v>
      </c>
      <c r="U11" s="60" t="s">
        <v>829</v>
      </c>
      <c r="V11" s="401" t="s">
        <v>902</v>
      </c>
    </row>
    <row r="12" spans="1:22" ht="15.75" thickBot="1">
      <c r="A12" s="435" t="s">
        <v>33</v>
      </c>
      <c r="B12" s="436"/>
      <c r="C12" s="436"/>
      <c r="D12" s="436"/>
      <c r="E12" s="436"/>
      <c r="F12" s="436"/>
      <c r="G12" s="437"/>
      <c r="H12" s="436"/>
      <c r="I12" s="436"/>
      <c r="J12" s="436"/>
      <c r="K12" s="437"/>
      <c r="L12" s="436"/>
      <c r="M12" s="436"/>
      <c r="N12" s="436"/>
      <c r="O12" s="437"/>
      <c r="P12" s="436"/>
      <c r="Q12" s="436"/>
      <c r="R12" s="436"/>
      <c r="S12" s="437"/>
      <c r="T12" s="436"/>
      <c r="U12" s="436"/>
      <c r="V12" s="438"/>
    </row>
    <row r="13" spans="1:22" ht="26.25" thickBot="1">
      <c r="A13" s="280" t="s">
        <v>22</v>
      </c>
      <c r="B13" s="1"/>
      <c r="C13" s="1" t="s">
        <v>23</v>
      </c>
      <c r="D13" s="2" t="s">
        <v>24</v>
      </c>
      <c r="E13" s="1" t="s">
        <v>0</v>
      </c>
      <c r="F13" s="240" t="s">
        <v>25</v>
      </c>
      <c r="G13" s="242"/>
      <c r="H13" s="241"/>
      <c r="I13" s="234"/>
      <c r="J13" s="267"/>
      <c r="K13" s="269"/>
      <c r="L13" s="241"/>
      <c r="M13" s="234"/>
      <c r="N13" s="267"/>
      <c r="O13" s="269"/>
      <c r="P13" s="241"/>
      <c r="Q13" s="234"/>
      <c r="R13" s="267"/>
      <c r="S13" s="269"/>
      <c r="T13" s="241"/>
      <c r="U13" s="234"/>
      <c r="V13" s="281"/>
    </row>
    <row r="14" spans="1:22" ht="77.25" thickBot="1">
      <c r="A14" s="370" t="s">
        <v>72</v>
      </c>
      <c r="B14" s="289" t="s">
        <v>73</v>
      </c>
      <c r="C14" s="367" t="s">
        <v>74</v>
      </c>
      <c r="D14" s="367"/>
      <c r="E14" s="367" t="s">
        <v>100</v>
      </c>
      <c r="F14" s="290"/>
      <c r="G14" s="239"/>
      <c r="H14" s="58" t="s">
        <v>830</v>
      </c>
      <c r="I14" s="58" t="s">
        <v>830</v>
      </c>
      <c r="J14" s="258" t="s">
        <v>549</v>
      </c>
      <c r="K14" s="264"/>
      <c r="L14" s="245" t="s">
        <v>830</v>
      </c>
      <c r="M14" s="58" t="s">
        <v>830</v>
      </c>
      <c r="N14" s="268"/>
      <c r="O14" s="272"/>
      <c r="P14" s="245" t="s">
        <v>830</v>
      </c>
      <c r="Q14" s="58" t="s">
        <v>830</v>
      </c>
      <c r="R14" s="268"/>
      <c r="S14" s="272"/>
      <c r="T14" s="245" t="s">
        <v>830</v>
      </c>
      <c r="U14" s="58" t="s">
        <v>830</v>
      </c>
      <c r="V14" s="256" t="s">
        <v>892</v>
      </c>
    </row>
    <row r="15" spans="1:22" ht="15.75" thickBot="1">
      <c r="A15" s="439" t="s">
        <v>34</v>
      </c>
      <c r="B15" s="440"/>
      <c r="C15" s="440"/>
      <c r="D15" s="440"/>
      <c r="E15" s="440"/>
      <c r="F15" s="440"/>
      <c r="G15" s="437"/>
      <c r="H15" s="440"/>
      <c r="I15" s="440"/>
      <c r="J15" s="436"/>
      <c r="K15" s="437"/>
      <c r="L15" s="440"/>
      <c r="M15" s="440"/>
      <c r="N15" s="440"/>
      <c r="O15" s="437"/>
      <c r="P15" s="440"/>
      <c r="Q15" s="440"/>
      <c r="R15" s="440"/>
      <c r="S15" s="437"/>
      <c r="T15" s="440"/>
      <c r="U15" s="440"/>
      <c r="V15" s="441"/>
    </row>
    <row r="16" spans="1:22" ht="26.25" thickBot="1">
      <c r="A16" s="280" t="s">
        <v>22</v>
      </c>
      <c r="B16" s="1"/>
      <c r="C16" s="1" t="s">
        <v>23</v>
      </c>
      <c r="D16" s="2" t="s">
        <v>24</v>
      </c>
      <c r="E16" s="1" t="s">
        <v>0</v>
      </c>
      <c r="F16" s="240" t="s">
        <v>25</v>
      </c>
      <c r="G16" s="247"/>
      <c r="H16" s="241"/>
      <c r="I16" s="234"/>
      <c r="J16" s="235"/>
      <c r="K16" s="263"/>
      <c r="L16" s="241"/>
      <c r="M16" s="234"/>
      <c r="N16" s="267"/>
      <c r="O16" s="269"/>
      <c r="P16" s="241"/>
      <c r="Q16" s="234"/>
      <c r="R16" s="267"/>
      <c r="S16" s="269"/>
      <c r="T16" s="241"/>
      <c r="U16" s="234"/>
      <c r="V16" s="281"/>
    </row>
    <row r="17" spans="1:22" s="110" customFormat="1" ht="80.25" customHeight="1" thickBot="1">
      <c r="A17" s="369" t="s">
        <v>35</v>
      </c>
      <c r="B17" s="291" t="s">
        <v>75</v>
      </c>
      <c r="C17" s="292" t="s">
        <v>114</v>
      </c>
      <c r="D17" s="287" t="s">
        <v>115</v>
      </c>
      <c r="E17" s="287" t="s">
        <v>77</v>
      </c>
      <c r="F17" s="288" t="s">
        <v>76</v>
      </c>
      <c r="G17" s="237"/>
      <c r="H17" s="243" t="s">
        <v>436</v>
      </c>
      <c r="I17" s="243" t="s">
        <v>831</v>
      </c>
      <c r="J17" s="125"/>
      <c r="K17" s="266"/>
      <c r="L17" s="371" t="s">
        <v>610</v>
      </c>
      <c r="M17" s="60" t="s">
        <v>608</v>
      </c>
      <c r="N17" s="372"/>
      <c r="O17" s="373"/>
      <c r="P17" s="259" t="s">
        <v>339</v>
      </c>
      <c r="Q17" s="127" t="s">
        <v>339</v>
      </c>
      <c r="R17" s="274" t="s">
        <v>339</v>
      </c>
      <c r="S17" s="373"/>
      <c r="T17" s="259" t="s">
        <v>339</v>
      </c>
      <c r="U17" s="127" t="s">
        <v>339</v>
      </c>
      <c r="V17" s="125" t="s">
        <v>899</v>
      </c>
    </row>
    <row r="18" spans="1:22" ht="249.95" customHeight="1" thickBot="1">
      <c r="A18" s="370" t="s">
        <v>36</v>
      </c>
      <c r="B18" s="292" t="s">
        <v>78</v>
      </c>
      <c r="C18" s="292" t="s">
        <v>79</v>
      </c>
      <c r="D18" s="287" t="s">
        <v>80</v>
      </c>
      <c r="E18" s="287" t="s">
        <v>832</v>
      </c>
      <c r="F18" s="288">
        <v>43617</v>
      </c>
      <c r="G18" s="248"/>
      <c r="H18" s="244"/>
      <c r="I18" s="59"/>
      <c r="J18" s="59"/>
      <c r="K18" s="264"/>
      <c r="L18" s="244" t="s">
        <v>833</v>
      </c>
      <c r="M18" s="60"/>
      <c r="N18" s="393" t="s">
        <v>935</v>
      </c>
      <c r="O18" s="270"/>
      <c r="P18" s="394" t="s">
        <v>339</v>
      </c>
      <c r="Q18" s="395"/>
      <c r="R18" s="396" t="s">
        <v>935</v>
      </c>
      <c r="S18" s="397"/>
      <c r="T18" s="394" t="s">
        <v>339</v>
      </c>
      <c r="U18" s="395"/>
      <c r="V18" s="393" t="s">
        <v>935</v>
      </c>
    </row>
    <row r="19" spans="1:22" ht="165.75" thickBot="1">
      <c r="A19" s="370" t="s">
        <v>37</v>
      </c>
      <c r="B19" s="287" t="s">
        <v>81</v>
      </c>
      <c r="C19" s="287" t="s">
        <v>82</v>
      </c>
      <c r="D19" s="287" t="s">
        <v>83</v>
      </c>
      <c r="E19" s="287" t="s">
        <v>609</v>
      </c>
      <c r="F19" s="288" t="s">
        <v>76</v>
      </c>
      <c r="G19" s="237"/>
      <c r="H19" s="245" t="s">
        <v>871</v>
      </c>
      <c r="I19" s="59" t="s">
        <v>608</v>
      </c>
      <c r="J19" s="125" t="s">
        <v>892</v>
      </c>
      <c r="K19" s="265"/>
      <c r="L19" s="245" t="s">
        <v>872</v>
      </c>
      <c r="M19" s="60" t="s">
        <v>608</v>
      </c>
      <c r="N19" s="258" t="s">
        <v>892</v>
      </c>
      <c r="O19" s="270"/>
      <c r="P19" s="244" t="s">
        <v>870</v>
      </c>
      <c r="Q19" s="395"/>
      <c r="R19" s="256" t="s">
        <v>892</v>
      </c>
      <c r="S19" s="270"/>
      <c r="T19" s="244" t="s">
        <v>870</v>
      </c>
      <c r="U19" s="395"/>
      <c r="V19" s="256" t="s">
        <v>892</v>
      </c>
    </row>
    <row r="20" spans="1:22" s="7" customFormat="1" ht="90.75" thickBot="1">
      <c r="A20" s="293" t="s">
        <v>38</v>
      </c>
      <c r="B20" s="287" t="s">
        <v>39</v>
      </c>
      <c r="C20" s="287" t="s">
        <v>40</v>
      </c>
      <c r="D20" s="287" t="s">
        <v>84</v>
      </c>
      <c r="E20" s="287" t="s">
        <v>873</v>
      </c>
      <c r="F20" s="288" t="s">
        <v>311</v>
      </c>
      <c r="G20" s="238"/>
      <c r="H20" s="246" t="s">
        <v>339</v>
      </c>
      <c r="I20" s="126" t="s">
        <v>339</v>
      </c>
      <c r="J20" s="125" t="s">
        <v>339</v>
      </c>
      <c r="K20" s="266"/>
      <c r="L20" s="244" t="s">
        <v>833</v>
      </c>
      <c r="M20" s="60" t="s">
        <v>608</v>
      </c>
      <c r="N20" s="258" t="s">
        <v>892</v>
      </c>
      <c r="O20" s="278"/>
      <c r="P20" s="246" t="s">
        <v>339</v>
      </c>
      <c r="Q20" s="126" t="s">
        <v>339</v>
      </c>
      <c r="R20" s="125" t="s">
        <v>339</v>
      </c>
      <c r="S20" s="278"/>
      <c r="T20" s="246" t="s">
        <v>339</v>
      </c>
      <c r="U20" s="126" t="s">
        <v>339</v>
      </c>
      <c r="V20" s="125" t="s">
        <v>893</v>
      </c>
    </row>
    <row r="21" spans="1:22" ht="15.75" thickBot="1">
      <c r="A21" s="439" t="s">
        <v>41</v>
      </c>
      <c r="B21" s="440"/>
      <c r="C21" s="440"/>
      <c r="D21" s="440"/>
      <c r="E21" s="440"/>
      <c r="F21" s="440"/>
      <c r="G21" s="437"/>
      <c r="H21" s="440"/>
      <c r="I21" s="440"/>
      <c r="J21" s="440"/>
      <c r="K21" s="442"/>
      <c r="L21" s="440"/>
      <c r="M21" s="440"/>
      <c r="N21" s="440"/>
      <c r="O21" s="437"/>
      <c r="P21" s="440"/>
      <c r="Q21" s="440"/>
      <c r="R21" s="440"/>
      <c r="S21" s="437"/>
      <c r="T21" s="440"/>
      <c r="U21" s="440"/>
      <c r="V21" s="441"/>
    </row>
    <row r="22" spans="1:22" ht="25.5">
      <c r="A22" s="280" t="s">
        <v>22</v>
      </c>
      <c r="B22" s="1"/>
      <c r="C22" s="1" t="s">
        <v>23</v>
      </c>
      <c r="D22" s="2" t="s">
        <v>24</v>
      </c>
      <c r="E22" s="1" t="s">
        <v>0</v>
      </c>
      <c r="F22" s="240" t="s">
        <v>25</v>
      </c>
      <c r="G22" s="247"/>
      <c r="H22" s="241"/>
      <c r="I22" s="234"/>
      <c r="J22" s="267"/>
      <c r="K22" s="269"/>
      <c r="L22" s="241"/>
      <c r="M22" s="234"/>
      <c r="N22" s="267"/>
      <c r="O22" s="269"/>
      <c r="P22" s="241"/>
      <c r="Q22" s="234"/>
      <c r="R22" s="267"/>
      <c r="S22" s="269"/>
      <c r="T22" s="241"/>
      <c r="U22" s="234"/>
      <c r="V22" s="281"/>
    </row>
    <row r="23" spans="1:22" s="110" customFormat="1" ht="360">
      <c r="A23" s="369" t="s">
        <v>42</v>
      </c>
      <c r="B23" s="287" t="s">
        <v>834</v>
      </c>
      <c r="C23" s="287" t="s">
        <v>85</v>
      </c>
      <c r="D23" s="287" t="s">
        <v>86</v>
      </c>
      <c r="E23" s="287" t="s">
        <v>87</v>
      </c>
      <c r="F23" s="288">
        <v>43617</v>
      </c>
      <c r="G23" s="237"/>
      <c r="H23" s="259" t="s">
        <v>339</v>
      </c>
      <c r="I23" s="127" t="s">
        <v>339</v>
      </c>
      <c r="J23" s="274" t="s">
        <v>339</v>
      </c>
      <c r="K23" s="373"/>
      <c r="L23" s="377"/>
      <c r="M23" s="378" t="s">
        <v>835</v>
      </c>
      <c r="N23" s="379"/>
      <c r="O23" s="373"/>
      <c r="P23" s="377"/>
      <c r="Q23" s="378" t="s">
        <v>835</v>
      </c>
      <c r="R23" s="398" t="s">
        <v>895</v>
      </c>
      <c r="S23" s="373"/>
      <c r="T23" s="377"/>
      <c r="U23" s="378" t="s">
        <v>835</v>
      </c>
      <c r="V23" s="398" t="s">
        <v>896</v>
      </c>
    </row>
    <row r="24" spans="1:22" ht="92.25" customHeight="1">
      <c r="A24" s="416" t="s">
        <v>43</v>
      </c>
      <c r="B24" s="287" t="s">
        <v>88</v>
      </c>
      <c r="C24" s="287" t="s">
        <v>89</v>
      </c>
      <c r="D24" s="287" t="s">
        <v>93</v>
      </c>
      <c r="E24" s="287" t="s">
        <v>874</v>
      </c>
      <c r="F24" s="294" t="s">
        <v>90</v>
      </c>
      <c r="G24" s="251"/>
      <c r="H24" s="259" t="s">
        <v>339</v>
      </c>
      <c r="I24" s="127" t="s">
        <v>339</v>
      </c>
      <c r="J24" s="274" t="s">
        <v>339</v>
      </c>
      <c r="K24" s="271"/>
      <c r="L24" s="259" t="s">
        <v>339</v>
      </c>
      <c r="M24" s="127" t="s">
        <v>339</v>
      </c>
      <c r="N24" s="274" t="s">
        <v>339</v>
      </c>
      <c r="O24" s="270"/>
      <c r="P24" s="243" t="s">
        <v>836</v>
      </c>
      <c r="Q24" s="259" t="s">
        <v>837</v>
      </c>
      <c r="R24" s="258" t="s">
        <v>897</v>
      </c>
      <c r="S24" s="270"/>
      <c r="T24" s="259" t="s">
        <v>339</v>
      </c>
      <c r="U24" s="127" t="s">
        <v>339</v>
      </c>
      <c r="V24" s="399" t="s">
        <v>898</v>
      </c>
    </row>
    <row r="25" spans="1:22" ht="249.95" customHeight="1" thickBot="1">
      <c r="A25" s="417"/>
      <c r="B25" s="287" t="s">
        <v>99</v>
      </c>
      <c r="C25" s="287" t="s">
        <v>102</v>
      </c>
      <c r="D25" s="287" t="s">
        <v>70</v>
      </c>
      <c r="E25" s="287" t="s">
        <v>100</v>
      </c>
      <c r="F25" s="294" t="s">
        <v>101</v>
      </c>
      <c r="G25" s="252"/>
      <c r="H25" s="243" t="s">
        <v>886</v>
      </c>
      <c r="I25" s="243" t="s">
        <v>838</v>
      </c>
      <c r="J25" s="125" t="s">
        <v>892</v>
      </c>
      <c r="K25" s="270"/>
      <c r="L25" s="243" t="s">
        <v>886</v>
      </c>
      <c r="M25" s="243" t="s">
        <v>839</v>
      </c>
      <c r="N25" s="125" t="s">
        <v>892</v>
      </c>
      <c r="O25" s="270"/>
      <c r="P25" s="243" t="s">
        <v>885</v>
      </c>
      <c r="Q25" s="243" t="s">
        <v>840</v>
      </c>
      <c r="R25" s="125" t="s">
        <v>892</v>
      </c>
      <c r="S25" s="270"/>
      <c r="T25" s="391" t="s">
        <v>885</v>
      </c>
      <c r="U25" s="243" t="s">
        <v>841</v>
      </c>
      <c r="V25" s="125" t="s">
        <v>892</v>
      </c>
    </row>
    <row r="26" spans="1:22" ht="147.75" customHeight="1">
      <c r="A26" s="416" t="s">
        <v>44</v>
      </c>
      <c r="B26" s="443" t="s">
        <v>103</v>
      </c>
      <c r="C26" s="414" t="s">
        <v>104</v>
      </c>
      <c r="D26" s="287" t="s">
        <v>105</v>
      </c>
      <c r="E26" s="287" t="s">
        <v>106</v>
      </c>
      <c r="F26" s="295">
        <v>43709</v>
      </c>
      <c r="G26" s="253"/>
      <c r="H26" s="259" t="s">
        <v>339</v>
      </c>
      <c r="I26" s="127" t="s">
        <v>339</v>
      </c>
      <c r="J26" s="274" t="s">
        <v>339</v>
      </c>
      <c r="K26" s="270"/>
      <c r="L26" s="259" t="s">
        <v>339</v>
      </c>
      <c r="M26" s="127" t="s">
        <v>339</v>
      </c>
      <c r="N26" s="274" t="s">
        <v>339</v>
      </c>
      <c r="O26" s="270"/>
      <c r="P26" s="250"/>
      <c r="Q26" s="374"/>
      <c r="R26" s="375"/>
      <c r="S26" s="270"/>
      <c r="T26" s="250"/>
      <c r="U26" s="374"/>
      <c r="V26" s="399" t="s">
        <v>898</v>
      </c>
    </row>
    <row r="27" spans="1:22" ht="38.25">
      <c r="A27" s="417"/>
      <c r="B27" s="444"/>
      <c r="C27" s="287" t="s">
        <v>107</v>
      </c>
      <c r="D27" s="287" t="s">
        <v>108</v>
      </c>
      <c r="E27" s="287" t="s">
        <v>977</v>
      </c>
      <c r="F27" s="295">
        <v>43709</v>
      </c>
      <c r="G27" s="253"/>
      <c r="H27" s="259" t="s">
        <v>339</v>
      </c>
      <c r="I27" s="127" t="s">
        <v>339</v>
      </c>
      <c r="J27" s="274" t="s">
        <v>339</v>
      </c>
      <c r="K27" s="270"/>
      <c r="L27" s="259" t="s">
        <v>339</v>
      </c>
      <c r="M27" s="127" t="s">
        <v>339</v>
      </c>
      <c r="N27" s="274" t="s">
        <v>339</v>
      </c>
      <c r="O27" s="270"/>
      <c r="P27" s="250"/>
      <c r="Q27" s="374"/>
      <c r="R27" s="375"/>
      <c r="S27" s="270"/>
      <c r="T27" s="250"/>
      <c r="U27" s="374"/>
      <c r="V27" s="376"/>
    </row>
    <row r="28" spans="1:22" ht="120.75" thickBot="1">
      <c r="A28" s="445" t="s">
        <v>45</v>
      </c>
      <c r="B28" s="287" t="s">
        <v>109</v>
      </c>
      <c r="C28" s="414" t="s">
        <v>111</v>
      </c>
      <c r="D28" s="287" t="s">
        <v>110</v>
      </c>
      <c r="E28" s="287" t="s">
        <v>19</v>
      </c>
      <c r="F28" s="288" t="s">
        <v>112</v>
      </c>
      <c r="G28" s="237"/>
      <c r="H28" s="306" t="s">
        <v>611</v>
      </c>
      <c r="I28" s="380" t="s">
        <v>339</v>
      </c>
      <c r="J28" s="380" t="s">
        <v>339</v>
      </c>
      <c r="K28" s="270"/>
      <c r="L28" s="304" t="s">
        <v>611</v>
      </c>
      <c r="M28" s="127" t="s">
        <v>339</v>
      </c>
      <c r="N28" s="274" t="s">
        <v>339</v>
      </c>
      <c r="O28" s="270"/>
      <c r="P28" s="304" t="s">
        <v>700</v>
      </c>
      <c r="Q28" s="304" t="s">
        <v>842</v>
      </c>
      <c r="R28" s="125" t="s">
        <v>892</v>
      </c>
      <c r="S28" s="270"/>
      <c r="T28" s="259" t="s">
        <v>339</v>
      </c>
      <c r="U28" s="259" t="s">
        <v>339</v>
      </c>
      <c r="V28" s="125" t="s">
        <v>899</v>
      </c>
    </row>
    <row r="29" spans="1:22" ht="90.75" thickBot="1">
      <c r="A29" s="445"/>
      <c r="B29" s="287" t="s">
        <v>978</v>
      </c>
      <c r="C29" s="287" t="s">
        <v>113</v>
      </c>
      <c r="D29" s="287" t="s">
        <v>113</v>
      </c>
      <c r="E29" s="287" t="s">
        <v>19</v>
      </c>
      <c r="F29" s="288" t="s">
        <v>112</v>
      </c>
      <c r="G29" s="237"/>
      <c r="H29" s="305" t="s">
        <v>701</v>
      </c>
      <c r="I29" s="306" t="s">
        <v>843</v>
      </c>
      <c r="J29" s="125" t="s">
        <v>892</v>
      </c>
      <c r="K29" s="270"/>
      <c r="L29" s="305" t="s">
        <v>702</v>
      </c>
      <c r="M29" s="306" t="s">
        <v>844</v>
      </c>
      <c r="N29" s="125" t="s">
        <v>892</v>
      </c>
      <c r="O29" s="270"/>
      <c r="P29" s="304" t="s">
        <v>703</v>
      </c>
      <c r="Q29" s="306" t="s">
        <v>844</v>
      </c>
      <c r="R29" s="125" t="s">
        <v>892</v>
      </c>
      <c r="S29" s="270"/>
      <c r="T29" s="259" t="s">
        <v>339</v>
      </c>
      <c r="U29" s="259" t="s">
        <v>339</v>
      </c>
      <c r="V29" s="125" t="s">
        <v>899</v>
      </c>
    </row>
    <row r="30" spans="1:22" ht="75.75" thickBot="1">
      <c r="A30" s="445"/>
      <c r="B30" s="287" t="s">
        <v>91</v>
      </c>
      <c r="C30" s="287" t="s">
        <v>95</v>
      </c>
      <c r="D30" s="287" t="s">
        <v>96</v>
      </c>
      <c r="E30" s="287" t="s">
        <v>97</v>
      </c>
      <c r="F30" s="295" t="s">
        <v>98</v>
      </c>
      <c r="G30" s="253"/>
      <c r="H30" s="306" t="s">
        <v>845</v>
      </c>
      <c r="I30" s="306" t="s">
        <v>846</v>
      </c>
      <c r="J30" s="125" t="s">
        <v>892</v>
      </c>
      <c r="K30" s="270"/>
      <c r="L30" s="306" t="s">
        <v>845</v>
      </c>
      <c r="M30" s="306" t="s">
        <v>846</v>
      </c>
      <c r="N30" s="125" t="s">
        <v>892</v>
      </c>
      <c r="O30" s="270"/>
      <c r="P30" s="306" t="s">
        <v>845</v>
      </c>
      <c r="Q30" s="306" t="s">
        <v>846</v>
      </c>
      <c r="R30" s="125" t="s">
        <v>892</v>
      </c>
      <c r="S30" s="270"/>
      <c r="T30" s="259" t="s">
        <v>339</v>
      </c>
      <c r="U30" s="259" t="s">
        <v>339</v>
      </c>
      <c r="V30" s="125" t="s">
        <v>899</v>
      </c>
    </row>
    <row r="31" spans="1:22" ht="120.75" thickBot="1">
      <c r="A31" s="416" t="s">
        <v>46</v>
      </c>
      <c r="B31" s="287" t="s">
        <v>325</v>
      </c>
      <c r="C31" s="287" t="s">
        <v>116</v>
      </c>
      <c r="D31" s="287" t="s">
        <v>116</v>
      </c>
      <c r="E31" s="287" t="s">
        <v>117</v>
      </c>
      <c r="F31" s="288">
        <v>43556</v>
      </c>
      <c r="G31" s="237"/>
      <c r="H31" s="245" t="s">
        <v>847</v>
      </c>
      <c r="I31" s="60" t="s">
        <v>848</v>
      </c>
      <c r="J31" s="125" t="s">
        <v>892</v>
      </c>
      <c r="K31" s="270"/>
      <c r="L31" s="245" t="s">
        <v>849</v>
      </c>
      <c r="M31" s="60" t="s">
        <v>848</v>
      </c>
      <c r="N31" s="125" t="s">
        <v>892</v>
      </c>
      <c r="O31" s="270"/>
      <c r="P31" s="259" t="s">
        <v>339</v>
      </c>
      <c r="Q31" s="259" t="s">
        <v>339</v>
      </c>
      <c r="R31" s="274" t="s">
        <v>339</v>
      </c>
      <c r="S31" s="270"/>
      <c r="T31" s="259" t="s">
        <v>339</v>
      </c>
      <c r="U31" s="259" t="s">
        <v>339</v>
      </c>
      <c r="V31" s="125" t="s">
        <v>899</v>
      </c>
    </row>
    <row r="32" spans="1:22" ht="195.75" thickBot="1">
      <c r="A32" s="417"/>
      <c r="B32" s="287" t="s">
        <v>979</v>
      </c>
      <c r="C32" s="287" t="s">
        <v>118</v>
      </c>
      <c r="D32" s="287" t="s">
        <v>70</v>
      </c>
      <c r="E32" s="287" t="s">
        <v>19</v>
      </c>
      <c r="F32" s="288" t="s">
        <v>15</v>
      </c>
      <c r="G32" s="238"/>
      <c r="H32" s="306" t="s">
        <v>704</v>
      </c>
      <c r="I32" s="306" t="s">
        <v>850</v>
      </c>
      <c r="J32" s="125" t="s">
        <v>892</v>
      </c>
      <c r="K32" s="272"/>
      <c r="L32" s="306" t="s">
        <v>704</v>
      </c>
      <c r="M32" s="306" t="s">
        <v>851</v>
      </c>
      <c r="N32" s="125" t="s">
        <v>892</v>
      </c>
      <c r="O32" s="272"/>
      <c r="P32" s="306" t="s">
        <v>704</v>
      </c>
      <c r="Q32" s="306" t="s">
        <v>852</v>
      </c>
      <c r="R32" s="125" t="s">
        <v>892</v>
      </c>
      <c r="S32" s="272"/>
      <c r="T32" s="391" t="s">
        <v>887</v>
      </c>
      <c r="U32" s="374"/>
      <c r="V32" s="125" t="s">
        <v>892</v>
      </c>
    </row>
    <row r="33" spans="1:22" ht="15.75" thickBot="1">
      <c r="A33" s="439" t="s">
        <v>47</v>
      </c>
      <c r="B33" s="440"/>
      <c r="C33" s="440"/>
      <c r="D33" s="440"/>
      <c r="E33" s="440"/>
      <c r="F33" s="440"/>
      <c r="G33" s="437"/>
      <c r="H33" s="440"/>
      <c r="I33" s="440"/>
      <c r="J33" s="440"/>
      <c r="K33" s="437"/>
      <c r="L33" s="440"/>
      <c r="M33" s="440"/>
      <c r="N33" s="440"/>
      <c r="O33" s="437"/>
      <c r="P33" s="440"/>
      <c r="Q33" s="440"/>
      <c r="R33" s="440"/>
      <c r="S33" s="437"/>
      <c r="T33" s="440"/>
      <c r="U33" s="440"/>
      <c r="V33" s="441"/>
    </row>
    <row r="34" spans="1:22" ht="25.5">
      <c r="A34" s="280" t="s">
        <v>22</v>
      </c>
      <c r="B34" s="1"/>
      <c r="C34" s="1" t="s">
        <v>23</v>
      </c>
      <c r="D34" s="2" t="s">
        <v>24</v>
      </c>
      <c r="E34" s="1" t="s">
        <v>0</v>
      </c>
      <c r="F34" s="240" t="s">
        <v>25</v>
      </c>
      <c r="G34" s="247"/>
      <c r="H34" s="241"/>
      <c r="I34" s="234"/>
      <c r="J34" s="267"/>
      <c r="K34" s="269"/>
      <c r="L34" s="241"/>
      <c r="M34" s="234"/>
      <c r="N34" s="267"/>
      <c r="O34" s="269"/>
      <c r="P34" s="241"/>
      <c r="Q34" s="234"/>
      <c r="R34" s="267"/>
      <c r="S34" s="269"/>
      <c r="T34" s="241"/>
      <c r="U34" s="234"/>
      <c r="V34" s="281"/>
    </row>
    <row r="35" spans="1:22" ht="135.75" thickBot="1">
      <c r="A35" s="370" t="s">
        <v>48</v>
      </c>
      <c r="B35" s="287" t="s">
        <v>981</v>
      </c>
      <c r="C35" s="287" t="s">
        <v>92</v>
      </c>
      <c r="D35" s="287" t="s">
        <v>94</v>
      </c>
      <c r="E35" s="287" t="s">
        <v>980</v>
      </c>
      <c r="F35" s="297" t="s">
        <v>982</v>
      </c>
      <c r="G35" s="252"/>
      <c r="H35" s="250"/>
      <c r="I35" s="6" t="s">
        <v>403</v>
      </c>
      <c r="J35" s="125" t="s">
        <v>892</v>
      </c>
      <c r="K35" s="270"/>
      <c r="L35" s="11"/>
      <c r="M35" s="10"/>
      <c r="N35" s="268"/>
      <c r="O35" s="270"/>
      <c r="P35" s="11"/>
      <c r="Q35" s="10"/>
      <c r="R35" s="392" t="s">
        <v>894</v>
      </c>
      <c r="S35" s="270"/>
      <c r="T35" s="11"/>
      <c r="U35" s="10"/>
      <c r="V35" s="392" t="s">
        <v>894</v>
      </c>
    </row>
    <row r="36" spans="1:22" ht="114.75" customHeight="1" thickBot="1">
      <c r="A36" s="369" t="s">
        <v>49</v>
      </c>
      <c r="B36" s="287" t="s">
        <v>119</v>
      </c>
      <c r="C36" s="287" t="s">
        <v>120</v>
      </c>
      <c r="D36" s="287" t="s">
        <v>121</v>
      </c>
      <c r="E36" s="287" t="s">
        <v>122</v>
      </c>
      <c r="F36" s="288" t="s">
        <v>101</v>
      </c>
      <c r="G36" s="237"/>
      <c r="H36" s="306" t="s">
        <v>705</v>
      </c>
      <c r="I36" s="6" t="s">
        <v>853</v>
      </c>
      <c r="J36" s="125" t="s">
        <v>892</v>
      </c>
      <c r="K36" s="270"/>
      <c r="L36" s="306" t="s">
        <v>705</v>
      </c>
      <c r="M36" s="6" t="s">
        <v>854</v>
      </c>
      <c r="N36" s="125" t="s">
        <v>892</v>
      </c>
      <c r="O36" s="270"/>
      <c r="P36" s="306" t="s">
        <v>705</v>
      </c>
      <c r="Q36" s="6" t="s">
        <v>855</v>
      </c>
      <c r="R36" s="125" t="s">
        <v>892</v>
      </c>
      <c r="S36" s="270"/>
      <c r="T36" s="306" t="s">
        <v>705</v>
      </c>
      <c r="U36" s="6" t="s">
        <v>856</v>
      </c>
      <c r="V36" s="125" t="s">
        <v>892</v>
      </c>
    </row>
    <row r="37" spans="1:22" ht="90">
      <c r="A37" s="369" t="s">
        <v>50</v>
      </c>
      <c r="B37" s="287" t="s">
        <v>123</v>
      </c>
      <c r="C37" s="287" t="s">
        <v>124</v>
      </c>
      <c r="D37" s="287" t="s">
        <v>124</v>
      </c>
      <c r="E37" s="287" t="s">
        <v>875</v>
      </c>
      <c r="F37" s="288" t="s">
        <v>143</v>
      </c>
      <c r="G37" s="237"/>
      <c r="H37" s="385"/>
      <c r="I37" s="378" t="s">
        <v>857</v>
      </c>
      <c r="J37" s="375"/>
      <c r="K37" s="270"/>
      <c r="L37" s="250"/>
      <c r="M37" s="378" t="s">
        <v>857</v>
      </c>
      <c r="N37" s="375"/>
      <c r="O37" s="270"/>
      <c r="P37" s="250"/>
      <c r="Q37" s="378" t="s">
        <v>857</v>
      </c>
      <c r="R37" s="375"/>
      <c r="S37" s="270"/>
      <c r="T37" s="243" t="s">
        <v>866</v>
      </c>
      <c r="U37" s="378" t="s">
        <v>857</v>
      </c>
      <c r="V37" s="392" t="s">
        <v>894</v>
      </c>
    </row>
    <row r="38" spans="1:22" ht="90" thickBot="1">
      <c r="A38" s="416" t="s">
        <v>51</v>
      </c>
      <c r="B38" s="287" t="s">
        <v>144</v>
      </c>
      <c r="C38" s="287" t="s">
        <v>146</v>
      </c>
      <c r="D38" s="287" t="s">
        <v>145</v>
      </c>
      <c r="E38" s="287" t="s">
        <v>147</v>
      </c>
      <c r="F38" s="288" t="s">
        <v>148</v>
      </c>
      <c r="G38" s="237"/>
      <c r="H38" s="254" t="s">
        <v>858</v>
      </c>
      <c r="I38" s="6" t="s">
        <v>405</v>
      </c>
      <c r="J38" s="125" t="s">
        <v>892</v>
      </c>
      <c r="K38" s="270"/>
      <c r="L38" s="254" t="s">
        <v>858</v>
      </c>
      <c r="M38" s="6" t="s">
        <v>405</v>
      </c>
      <c r="N38" s="268"/>
      <c r="O38" s="270"/>
      <c r="P38" s="254" t="s">
        <v>858</v>
      </c>
      <c r="Q38" s="6" t="s">
        <v>405</v>
      </c>
      <c r="R38" s="268"/>
      <c r="S38" s="270"/>
      <c r="T38" s="254" t="s">
        <v>858</v>
      </c>
      <c r="U38" s="6" t="s">
        <v>405</v>
      </c>
      <c r="V38" s="125" t="s">
        <v>892</v>
      </c>
    </row>
    <row r="39" spans="1:22" ht="64.5" thickBot="1">
      <c r="A39" s="417"/>
      <c r="B39" s="287" t="s">
        <v>983</v>
      </c>
      <c r="C39" s="287" t="s">
        <v>126</v>
      </c>
      <c r="D39" s="287" t="s">
        <v>126</v>
      </c>
      <c r="E39" s="287" t="s">
        <v>125</v>
      </c>
      <c r="F39" s="288" t="s">
        <v>112</v>
      </c>
      <c r="G39" s="237"/>
      <c r="H39" s="254" t="s">
        <v>859</v>
      </c>
      <c r="I39" s="6" t="s">
        <v>404</v>
      </c>
      <c r="J39" s="125" t="s">
        <v>892</v>
      </c>
      <c r="K39" s="270"/>
      <c r="L39" s="259" t="s">
        <v>339</v>
      </c>
      <c r="M39" s="127" t="s">
        <v>339</v>
      </c>
      <c r="N39" s="274" t="s">
        <v>339</v>
      </c>
      <c r="O39" s="270"/>
      <c r="P39" s="259" t="s">
        <v>339</v>
      </c>
      <c r="Q39" s="127" t="s">
        <v>339</v>
      </c>
      <c r="R39" s="274" t="s">
        <v>339</v>
      </c>
      <c r="S39" s="270"/>
      <c r="T39" s="259" t="s">
        <v>339</v>
      </c>
      <c r="U39" s="127" t="s">
        <v>339</v>
      </c>
      <c r="V39" s="125" t="s">
        <v>899</v>
      </c>
    </row>
    <row r="40" spans="1:22" ht="105.75" thickBot="1">
      <c r="A40" s="296" t="s">
        <v>52</v>
      </c>
      <c r="B40" s="287" t="s">
        <v>984</v>
      </c>
      <c r="C40" s="287" t="s">
        <v>127</v>
      </c>
      <c r="D40" s="287" t="s">
        <v>128</v>
      </c>
      <c r="E40" s="287" t="s">
        <v>985</v>
      </c>
      <c r="F40" s="288" t="s">
        <v>129</v>
      </c>
      <c r="G40" s="238"/>
      <c r="H40" s="243" t="s">
        <v>706</v>
      </c>
      <c r="I40" s="6" t="s">
        <v>860</v>
      </c>
      <c r="J40" s="249" t="s">
        <v>416</v>
      </c>
      <c r="K40" s="272"/>
      <c r="L40" s="243" t="s">
        <v>706</v>
      </c>
      <c r="M40" s="6" t="s">
        <v>860</v>
      </c>
      <c r="N40" s="268"/>
      <c r="O40" s="272"/>
      <c r="P40" s="243" t="s">
        <v>706</v>
      </c>
      <c r="Q40" s="6" t="s">
        <v>860</v>
      </c>
      <c r="R40" s="125" t="s">
        <v>892</v>
      </c>
      <c r="S40" s="272"/>
      <c r="T40" s="391" t="s">
        <v>706</v>
      </c>
      <c r="U40" s="6" t="s">
        <v>860</v>
      </c>
      <c r="V40" s="125" t="s">
        <v>892</v>
      </c>
    </row>
    <row r="41" spans="1:22" ht="15.75" thickBot="1">
      <c r="A41" s="439" t="s">
        <v>53</v>
      </c>
      <c r="B41" s="440"/>
      <c r="C41" s="440"/>
      <c r="D41" s="440"/>
      <c r="E41" s="440"/>
      <c r="F41" s="440"/>
      <c r="G41" s="437"/>
      <c r="H41" s="440"/>
      <c r="I41" s="440"/>
      <c r="J41" s="440"/>
      <c r="K41" s="437"/>
      <c r="L41" s="440"/>
      <c r="M41" s="440"/>
      <c r="N41" s="440"/>
      <c r="O41" s="437"/>
      <c r="P41" s="440"/>
      <c r="Q41" s="440"/>
      <c r="R41" s="440"/>
      <c r="S41" s="437"/>
      <c r="T41" s="440"/>
      <c r="U41" s="440"/>
      <c r="V41" s="441"/>
    </row>
    <row r="42" spans="1:22" ht="25.5">
      <c r="A42" s="280" t="s">
        <v>22</v>
      </c>
      <c r="B42" s="1"/>
      <c r="C42" s="1" t="s">
        <v>23</v>
      </c>
      <c r="D42" s="2" t="s">
        <v>24</v>
      </c>
      <c r="E42" s="1" t="s">
        <v>0</v>
      </c>
      <c r="F42" s="240" t="s">
        <v>25</v>
      </c>
      <c r="G42" s="247"/>
      <c r="H42" s="241"/>
      <c r="I42" s="234"/>
      <c r="J42" s="267"/>
      <c r="K42" s="269"/>
      <c r="L42" s="241"/>
      <c r="M42" s="234"/>
      <c r="N42" s="267"/>
      <c r="O42" s="269"/>
      <c r="P42" s="241"/>
      <c r="Q42" s="234"/>
      <c r="R42" s="267"/>
      <c r="S42" s="269"/>
      <c r="T42" s="241"/>
      <c r="U42" s="234"/>
      <c r="V42" s="281"/>
    </row>
    <row r="43" spans="1:22" ht="135.75" thickBot="1">
      <c r="A43" s="370" t="s">
        <v>17</v>
      </c>
      <c r="B43" s="287" t="s">
        <v>130</v>
      </c>
      <c r="C43" s="287" t="s">
        <v>131</v>
      </c>
      <c r="D43" s="287" t="s">
        <v>83</v>
      </c>
      <c r="E43" s="287" t="s">
        <v>18</v>
      </c>
      <c r="F43" s="297" t="s">
        <v>149</v>
      </c>
      <c r="G43" s="255"/>
      <c r="H43" s="249" t="s">
        <v>434</v>
      </c>
      <c r="I43" s="6" t="s">
        <v>404</v>
      </c>
      <c r="J43" s="125" t="s">
        <v>892</v>
      </c>
      <c r="K43" s="270"/>
      <c r="L43" s="249" t="s">
        <v>861</v>
      </c>
      <c r="M43" s="6" t="s">
        <v>404</v>
      </c>
      <c r="N43" s="268"/>
      <c r="O43" s="270"/>
      <c r="P43" s="249" t="s">
        <v>697</v>
      </c>
      <c r="Q43" s="6" t="s">
        <v>404</v>
      </c>
      <c r="R43" s="125" t="s">
        <v>892</v>
      </c>
      <c r="S43" s="270"/>
      <c r="T43" s="249" t="s">
        <v>862</v>
      </c>
      <c r="U43" s="6" t="s">
        <v>404</v>
      </c>
      <c r="V43" s="125" t="s">
        <v>892</v>
      </c>
    </row>
    <row r="44" spans="1:22" ht="182.25" customHeight="1" thickBot="1">
      <c r="A44" s="298" t="s">
        <v>20</v>
      </c>
      <c r="B44" s="299" t="s">
        <v>986</v>
      </c>
      <c r="C44" s="299" t="s">
        <v>132</v>
      </c>
      <c r="D44" s="299" t="s">
        <v>83</v>
      </c>
      <c r="E44" s="299" t="s">
        <v>987</v>
      </c>
      <c r="F44" s="300" t="s">
        <v>133</v>
      </c>
      <c r="G44" s="238"/>
      <c r="H44" s="381" t="s">
        <v>339</v>
      </c>
      <c r="I44" s="382" t="s">
        <v>339</v>
      </c>
      <c r="J44" s="383" t="s">
        <v>339</v>
      </c>
      <c r="K44" s="272"/>
      <c r="L44" s="282"/>
      <c r="M44" s="6" t="s">
        <v>863</v>
      </c>
      <c r="N44" s="283"/>
      <c r="O44" s="272"/>
      <c r="P44" s="249" t="s">
        <v>698</v>
      </c>
      <c r="Q44" s="6" t="s">
        <v>404</v>
      </c>
      <c r="R44" s="125" t="s">
        <v>892</v>
      </c>
      <c r="S44" s="272"/>
      <c r="T44" s="249" t="s">
        <v>699</v>
      </c>
      <c r="U44" s="6" t="s">
        <v>404</v>
      </c>
      <c r="V44" s="125" t="s">
        <v>892</v>
      </c>
    </row>
    <row r="45" spans="1:22">
      <c r="G45" s="3"/>
    </row>
    <row r="46" spans="1:22">
      <c r="A46" s="4"/>
      <c r="B46" s="5"/>
      <c r="C46" s="5"/>
      <c r="G46" s="3"/>
    </row>
  </sheetData>
  <autoFilter ref="A6:V44"/>
  <mergeCells count="19">
    <mergeCell ref="A41:V41"/>
    <mergeCell ref="A26:A27"/>
    <mergeCell ref="B26:B27"/>
    <mergeCell ref="A28:A30"/>
    <mergeCell ref="A31:A32"/>
    <mergeCell ref="A33:V33"/>
    <mergeCell ref="A38:A39"/>
    <mergeCell ref="A24:A25"/>
    <mergeCell ref="A1:G4"/>
    <mergeCell ref="H3:V3"/>
    <mergeCell ref="H4:J4"/>
    <mergeCell ref="L4:N4"/>
    <mergeCell ref="P4:R4"/>
    <mergeCell ref="T4:V4"/>
    <mergeCell ref="A5:V5"/>
    <mergeCell ref="H10:I10"/>
    <mergeCell ref="A12:V12"/>
    <mergeCell ref="A15:V15"/>
    <mergeCell ref="A21:V21"/>
  </mergeCells>
  <hyperlinks>
    <hyperlink ref="H9" r:id="rId1" display="https://www.loteriadebogota.com/wp-content/uploads/files/planeacion/Pol_Administracion_Riesgo_2019.pdf"/>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W102"/>
  <sheetViews>
    <sheetView tabSelected="1" zoomScale="130" zoomScaleNormal="130" zoomScaleSheetLayoutView="70" workbookViewId="0">
      <pane ySplit="5" topLeftCell="A90" activePane="bottomLeft" state="frozenSplit"/>
      <selection activeCell="A4" sqref="A4:A5"/>
      <selection pane="bottomLeft" activeCell="B94" sqref="B94"/>
    </sheetView>
  </sheetViews>
  <sheetFormatPr baseColWidth="10" defaultColWidth="11.42578125" defaultRowHeight="12.75"/>
  <cols>
    <col min="1" max="1" width="4" style="8" bestFit="1" customWidth="1"/>
    <col min="2" max="2" width="68.140625" style="184" customWidth="1"/>
    <col min="3" max="3" width="16.140625" style="204" customWidth="1"/>
    <col min="4" max="4" width="12.85546875" style="204" customWidth="1"/>
    <col min="5" max="5" width="14.42578125" style="204" customWidth="1"/>
    <col min="6" max="7" width="16.85546875" style="204" customWidth="1"/>
    <col min="8" max="8" width="1.5703125" style="204" customWidth="1"/>
    <col min="9" max="9" width="42.28515625" style="204" customWidth="1"/>
    <col min="10" max="10" width="38.85546875" style="204" customWidth="1"/>
    <col min="11" max="11" width="20.7109375" style="204" customWidth="1"/>
    <col min="12" max="12" width="1.28515625" style="204" customWidth="1"/>
    <col min="13" max="13" width="51.140625" style="204" customWidth="1"/>
    <col min="14" max="14" width="23.28515625" style="204" customWidth="1"/>
    <col min="15" max="15" width="16" style="204" customWidth="1"/>
    <col min="16" max="16" width="1.28515625" style="204" customWidth="1"/>
    <col min="17" max="17" width="109" style="204" customWidth="1"/>
    <col min="18" max="18" width="16.42578125" style="204" customWidth="1"/>
    <col min="19" max="19" width="11.42578125" style="204" customWidth="1"/>
    <col min="20" max="20" width="1.42578125" style="204" customWidth="1"/>
    <col min="21" max="21" width="97.42578125" style="204" customWidth="1"/>
    <col min="22" max="22" width="16.140625" style="204" customWidth="1"/>
    <col min="23" max="16384" width="11.42578125" style="204"/>
  </cols>
  <sheetData>
    <row r="1" spans="1:23" ht="25.5" customHeight="1">
      <c r="A1" s="448" t="s">
        <v>337</v>
      </c>
      <c r="B1" s="449"/>
      <c r="C1" s="449"/>
      <c r="D1" s="449"/>
      <c r="E1" s="449"/>
      <c r="F1" s="449"/>
      <c r="G1" s="449"/>
      <c r="H1" s="449"/>
      <c r="I1" s="449"/>
      <c r="J1" s="449"/>
      <c r="K1" s="449"/>
      <c r="L1" s="449"/>
      <c r="M1" s="449"/>
      <c r="N1" s="449"/>
      <c r="O1" s="449"/>
      <c r="P1" s="449"/>
      <c r="Q1" s="449"/>
      <c r="R1" s="449"/>
      <c r="S1" s="449"/>
      <c r="T1" s="449"/>
      <c r="U1" s="449"/>
      <c r="V1" s="449"/>
      <c r="W1" s="449"/>
    </row>
    <row r="2" spans="1:23" ht="25.5" customHeight="1" thickBot="1">
      <c r="A2" s="448" t="s">
        <v>338</v>
      </c>
      <c r="B2" s="449"/>
      <c r="C2" s="449"/>
      <c r="D2" s="449"/>
      <c r="E2" s="449"/>
      <c r="F2" s="449"/>
      <c r="G2" s="449"/>
      <c r="H2" s="449"/>
      <c r="I2" s="449"/>
      <c r="J2" s="449"/>
      <c r="K2" s="449"/>
      <c r="L2" s="449"/>
      <c r="M2" s="449"/>
      <c r="N2" s="449"/>
      <c r="O2" s="449"/>
      <c r="P2" s="449"/>
      <c r="Q2" s="449"/>
      <c r="R2" s="449"/>
      <c r="S2" s="449"/>
      <c r="T2" s="449"/>
      <c r="U2" s="449"/>
      <c r="V2" s="449"/>
      <c r="W2" s="449"/>
    </row>
    <row r="3" spans="1:23" ht="5.25" customHeight="1" thickBot="1">
      <c r="A3" s="205"/>
      <c r="B3" s="128"/>
      <c r="C3" s="206"/>
      <c r="D3" s="206"/>
      <c r="E3" s="206"/>
      <c r="F3" s="206"/>
      <c r="G3" s="206"/>
      <c r="H3" s="207"/>
      <c r="I3" s="206"/>
      <c r="J3" s="206"/>
      <c r="K3" s="206"/>
      <c r="L3" s="206"/>
      <c r="M3" s="206"/>
      <c r="N3" s="206"/>
      <c r="O3" s="206"/>
      <c r="P3" s="206"/>
      <c r="Q3" s="206"/>
      <c r="R3" s="206"/>
      <c r="S3" s="206"/>
      <c r="T3" s="206"/>
      <c r="U3" s="206"/>
      <c r="V3" s="206"/>
      <c r="W3" s="208"/>
    </row>
    <row r="4" spans="1:23" ht="13.5" thickBot="1">
      <c r="A4" s="450" t="s">
        <v>150</v>
      </c>
      <c r="B4" s="450" t="s">
        <v>151</v>
      </c>
      <c r="C4" s="450" t="s">
        <v>152</v>
      </c>
      <c r="D4" s="452" t="s">
        <v>335</v>
      </c>
      <c r="E4" s="186" t="s">
        <v>0</v>
      </c>
      <c r="F4" s="187"/>
      <c r="G4" s="187"/>
      <c r="H4" s="188"/>
      <c r="I4" s="453" t="s">
        <v>135</v>
      </c>
      <c r="J4" s="453"/>
      <c r="K4" s="454"/>
      <c r="L4" s="209"/>
      <c r="M4" s="455" t="s">
        <v>139</v>
      </c>
      <c r="N4" s="453"/>
      <c r="O4" s="454"/>
      <c r="P4" s="210"/>
      <c r="Q4" s="453" t="s">
        <v>140</v>
      </c>
      <c r="R4" s="453"/>
      <c r="S4" s="454"/>
      <c r="T4" s="209"/>
      <c r="U4" s="455" t="s">
        <v>141</v>
      </c>
      <c r="V4" s="453"/>
      <c r="W4" s="454"/>
    </row>
    <row r="5" spans="1:23" ht="51.75" thickBot="1">
      <c r="A5" s="451"/>
      <c r="B5" s="451"/>
      <c r="C5" s="451"/>
      <c r="D5" s="450"/>
      <c r="E5" s="195" t="s">
        <v>153</v>
      </c>
      <c r="F5" s="195" t="s">
        <v>154</v>
      </c>
      <c r="G5" s="189" t="s">
        <v>155</v>
      </c>
      <c r="H5" s="188"/>
      <c r="I5" s="190" t="s">
        <v>136</v>
      </c>
      <c r="J5" s="191" t="s">
        <v>137</v>
      </c>
      <c r="K5" s="192" t="s">
        <v>138</v>
      </c>
      <c r="L5" s="193"/>
      <c r="M5" s="194" t="s">
        <v>136</v>
      </c>
      <c r="N5" s="191" t="s">
        <v>137</v>
      </c>
      <c r="O5" s="192" t="s">
        <v>138</v>
      </c>
      <c r="P5" s="199"/>
      <c r="Q5" s="190" t="s">
        <v>136</v>
      </c>
      <c r="R5" s="191" t="s">
        <v>137</v>
      </c>
      <c r="S5" s="192" t="s">
        <v>138</v>
      </c>
      <c r="T5" s="193"/>
      <c r="U5" s="194" t="s">
        <v>136</v>
      </c>
      <c r="V5" s="191" t="s">
        <v>137</v>
      </c>
      <c r="W5" s="192" t="s">
        <v>138</v>
      </c>
    </row>
    <row r="6" spans="1:23" ht="42" customHeight="1">
      <c r="A6" s="132">
        <v>1</v>
      </c>
      <c r="B6" s="129" t="s">
        <v>156</v>
      </c>
      <c r="C6" s="130" t="s">
        <v>157</v>
      </c>
      <c r="D6" s="131" t="s">
        <v>14</v>
      </c>
      <c r="E6" s="132" t="s">
        <v>1</v>
      </c>
      <c r="F6" s="132" t="s">
        <v>158</v>
      </c>
      <c r="G6" s="133" t="s">
        <v>350</v>
      </c>
      <c r="H6" s="134"/>
      <c r="I6" s="135" t="s">
        <v>619</v>
      </c>
      <c r="J6" s="388" t="s">
        <v>712</v>
      </c>
      <c r="K6" s="323"/>
      <c r="L6" s="213"/>
      <c r="M6" s="135" t="s">
        <v>598</v>
      </c>
      <c r="N6" s="136" t="s">
        <v>550</v>
      </c>
      <c r="O6" s="323"/>
      <c r="P6" s="213"/>
      <c r="Q6" s="402" t="s">
        <v>903</v>
      </c>
      <c r="R6" s="214"/>
      <c r="S6" s="212"/>
      <c r="T6" s="211"/>
      <c r="U6" s="402" t="s">
        <v>906</v>
      </c>
      <c r="V6" s="214"/>
      <c r="W6" s="212"/>
    </row>
    <row r="7" spans="1:23" ht="153">
      <c r="A7" s="132">
        <v>2</v>
      </c>
      <c r="B7" s="129" t="s">
        <v>159</v>
      </c>
      <c r="C7" s="130" t="s">
        <v>160</v>
      </c>
      <c r="D7" s="131" t="s">
        <v>14</v>
      </c>
      <c r="E7" s="132" t="s">
        <v>1</v>
      </c>
      <c r="F7" s="132" t="s">
        <v>158</v>
      </c>
      <c r="G7" s="133" t="s">
        <v>361</v>
      </c>
      <c r="H7" s="134"/>
      <c r="I7" s="387" t="s">
        <v>620</v>
      </c>
      <c r="J7" s="390" t="s">
        <v>712</v>
      </c>
      <c r="K7" s="168"/>
      <c r="L7" s="216"/>
      <c r="M7" s="137" t="s">
        <v>599</v>
      </c>
      <c r="N7" s="138" t="s">
        <v>550</v>
      </c>
      <c r="O7" s="322"/>
      <c r="P7" s="216"/>
      <c r="Q7" s="139" t="s">
        <v>904</v>
      </c>
      <c r="R7" s="152"/>
      <c r="S7" s="153"/>
      <c r="T7" s="154"/>
      <c r="U7" s="139" t="s">
        <v>907</v>
      </c>
      <c r="V7" s="152"/>
      <c r="W7" s="153"/>
    </row>
    <row r="8" spans="1:23" ht="87" customHeight="1">
      <c r="A8" s="132">
        <v>3</v>
      </c>
      <c r="B8" s="129" t="s">
        <v>161</v>
      </c>
      <c r="C8" s="130" t="s">
        <v>162</v>
      </c>
      <c r="D8" s="131" t="s">
        <v>14</v>
      </c>
      <c r="E8" s="132" t="s">
        <v>1</v>
      </c>
      <c r="F8" s="132" t="s">
        <v>158</v>
      </c>
      <c r="G8" s="133" t="s">
        <v>361</v>
      </c>
      <c r="H8" s="134"/>
      <c r="I8" s="387" t="s">
        <v>621</v>
      </c>
      <c r="J8" s="390" t="s">
        <v>712</v>
      </c>
      <c r="K8" s="168"/>
      <c r="L8" s="216"/>
      <c r="M8" s="137" t="s">
        <v>600</v>
      </c>
      <c r="N8" s="138" t="s">
        <v>550</v>
      </c>
      <c r="O8" s="322"/>
      <c r="P8" s="216"/>
      <c r="Q8" s="139" t="s">
        <v>905</v>
      </c>
      <c r="R8" s="152"/>
      <c r="S8" s="153"/>
      <c r="T8" s="154"/>
      <c r="U8" s="139" t="s">
        <v>912</v>
      </c>
      <c r="V8" s="152"/>
      <c r="W8" s="153"/>
    </row>
    <row r="9" spans="1:23" ht="153">
      <c r="A9" s="132">
        <v>4</v>
      </c>
      <c r="B9" s="129" t="s">
        <v>163</v>
      </c>
      <c r="C9" s="130" t="s">
        <v>601</v>
      </c>
      <c r="D9" s="131" t="s">
        <v>15</v>
      </c>
      <c r="E9" s="132" t="s">
        <v>1</v>
      </c>
      <c r="F9" s="132" t="s">
        <v>158</v>
      </c>
      <c r="G9" s="133" t="s">
        <v>351</v>
      </c>
      <c r="H9" s="134"/>
      <c r="I9" s="137" t="s">
        <v>961</v>
      </c>
      <c r="J9" s="389" t="s">
        <v>712</v>
      </c>
      <c r="K9" s="322"/>
      <c r="L9" s="216"/>
      <c r="M9" s="137" t="s">
        <v>960</v>
      </c>
      <c r="N9" s="138"/>
      <c r="O9" s="322"/>
      <c r="P9" s="216"/>
      <c r="Q9" s="150" t="s">
        <v>959</v>
      </c>
      <c r="R9" s="152"/>
      <c r="S9" s="153"/>
      <c r="T9" s="154"/>
      <c r="U9" s="150" t="s">
        <v>958</v>
      </c>
      <c r="V9" s="152"/>
      <c r="W9" s="153"/>
    </row>
    <row r="10" spans="1:23" ht="76.5">
      <c r="A10" s="132">
        <v>5</v>
      </c>
      <c r="B10" s="579" t="s">
        <v>164</v>
      </c>
      <c r="C10" s="130" t="s">
        <v>165</v>
      </c>
      <c r="D10" s="140">
        <v>43525</v>
      </c>
      <c r="E10" s="132" t="s">
        <v>3</v>
      </c>
      <c r="F10" s="132" t="s">
        <v>340</v>
      </c>
      <c r="G10" s="133" t="s">
        <v>350</v>
      </c>
      <c r="H10" s="134"/>
      <c r="I10" s="137" t="s">
        <v>437</v>
      </c>
      <c r="J10" s="138" t="s">
        <v>552</v>
      </c>
      <c r="K10" s="322"/>
      <c r="L10" s="216"/>
      <c r="M10" s="157" t="s">
        <v>640</v>
      </c>
      <c r="N10" s="138" t="s">
        <v>749</v>
      </c>
      <c r="O10" s="322"/>
      <c r="P10" s="216"/>
      <c r="Q10" s="141" t="s">
        <v>640</v>
      </c>
      <c r="R10" s="138" t="s">
        <v>749</v>
      </c>
      <c r="S10" s="153"/>
      <c r="T10" s="154"/>
      <c r="U10" s="150" t="s">
        <v>970</v>
      </c>
      <c r="V10" s="152"/>
      <c r="W10" s="153"/>
    </row>
    <row r="11" spans="1:23" ht="13.5" thickBot="1">
      <c r="A11" s="132"/>
      <c r="B11" s="580" t="s">
        <v>989</v>
      </c>
      <c r="C11" s="130"/>
      <c r="D11" s="140"/>
      <c r="E11" s="132"/>
      <c r="F11" s="132"/>
      <c r="G11" s="133"/>
      <c r="H11" s="134"/>
      <c r="I11" s="137"/>
      <c r="J11" s="138"/>
      <c r="K11" s="322"/>
      <c r="L11" s="216"/>
      <c r="M11" s="578"/>
      <c r="N11" s="389"/>
      <c r="O11" s="322"/>
      <c r="P11" s="218"/>
      <c r="Q11" s="141"/>
      <c r="R11" s="389"/>
      <c r="S11" s="153"/>
      <c r="T11" s="154"/>
      <c r="U11" s="150"/>
      <c r="V11" s="152"/>
      <c r="W11" s="153"/>
    </row>
    <row r="12" spans="1:23" ht="102.75" thickBot="1">
      <c r="A12" s="132">
        <v>6</v>
      </c>
      <c r="B12" s="129"/>
      <c r="C12" s="130" t="s">
        <v>166</v>
      </c>
      <c r="D12" s="131" t="s">
        <v>312</v>
      </c>
      <c r="E12" s="132" t="s">
        <v>3</v>
      </c>
      <c r="F12" s="132" t="s">
        <v>158</v>
      </c>
      <c r="G12" s="133" t="s">
        <v>350</v>
      </c>
      <c r="H12" s="134"/>
      <c r="I12" s="149"/>
      <c r="J12" s="152"/>
      <c r="K12" s="322"/>
      <c r="L12" s="216"/>
      <c r="M12" s="137" t="s">
        <v>614</v>
      </c>
      <c r="N12" s="136" t="s">
        <v>712</v>
      </c>
      <c r="O12" s="322"/>
      <c r="P12" s="218"/>
      <c r="Q12" s="141" t="s">
        <v>617</v>
      </c>
      <c r="R12" s="136" t="s">
        <v>712</v>
      </c>
      <c r="S12" s="153"/>
      <c r="T12" s="154"/>
      <c r="U12" s="150" t="s">
        <v>966</v>
      </c>
      <c r="V12" s="152"/>
      <c r="W12" s="153"/>
    </row>
    <row r="13" spans="1:23" ht="76.5">
      <c r="A13" s="132">
        <v>7</v>
      </c>
      <c r="B13" s="129" t="s">
        <v>990</v>
      </c>
      <c r="C13" s="130" t="s">
        <v>991</v>
      </c>
      <c r="D13" s="140">
        <v>44075</v>
      </c>
      <c r="E13" s="132" t="s">
        <v>3</v>
      </c>
      <c r="F13" s="132" t="s">
        <v>158</v>
      </c>
      <c r="G13" s="133" t="s">
        <v>350</v>
      </c>
      <c r="H13" s="134"/>
      <c r="I13" s="142" t="s">
        <v>636</v>
      </c>
      <c r="J13" s="152"/>
      <c r="K13" s="322"/>
      <c r="L13" s="216"/>
      <c r="M13" s="137" t="s">
        <v>636</v>
      </c>
      <c r="N13" s="136" t="s">
        <v>712</v>
      </c>
      <c r="O13" s="322"/>
      <c r="P13" s="216"/>
      <c r="Q13" s="142" t="s">
        <v>636</v>
      </c>
      <c r="R13" s="136" t="s">
        <v>712</v>
      </c>
      <c r="S13" s="153"/>
      <c r="T13" s="154"/>
      <c r="U13" s="142" t="s">
        <v>967</v>
      </c>
      <c r="V13" s="152"/>
      <c r="W13" s="153"/>
    </row>
    <row r="14" spans="1:23" ht="51.75" thickBot="1">
      <c r="A14" s="132">
        <v>8</v>
      </c>
      <c r="B14" s="129" t="s">
        <v>318</v>
      </c>
      <c r="C14" s="130" t="s">
        <v>167</v>
      </c>
      <c r="D14" s="140">
        <v>44075</v>
      </c>
      <c r="E14" s="132" t="s">
        <v>3</v>
      </c>
      <c r="F14" s="132" t="s">
        <v>158</v>
      </c>
      <c r="G14" s="133" t="s">
        <v>350</v>
      </c>
      <c r="H14" s="134"/>
      <c r="I14" s="137" t="s">
        <v>438</v>
      </c>
      <c r="J14" s="138" t="s">
        <v>553</v>
      </c>
      <c r="K14" s="322"/>
      <c r="L14" s="216"/>
      <c r="M14" s="137" t="s">
        <v>623</v>
      </c>
      <c r="N14" s="138" t="s">
        <v>710</v>
      </c>
      <c r="O14" s="322"/>
      <c r="P14" s="216"/>
      <c r="Q14" s="141" t="s">
        <v>624</v>
      </c>
      <c r="R14" s="138"/>
      <c r="S14" s="153"/>
      <c r="T14" s="154"/>
      <c r="U14" s="150" t="s">
        <v>971</v>
      </c>
      <c r="V14" s="152"/>
      <c r="W14" s="153"/>
    </row>
    <row r="15" spans="1:23" ht="54.75" customHeight="1" thickBot="1">
      <c r="A15" s="132">
        <v>9</v>
      </c>
      <c r="B15" s="129" t="s">
        <v>992</v>
      </c>
      <c r="C15" s="130" t="s">
        <v>168</v>
      </c>
      <c r="D15" s="140">
        <v>43862</v>
      </c>
      <c r="E15" s="132" t="s">
        <v>3</v>
      </c>
      <c r="F15" s="132" t="s">
        <v>158</v>
      </c>
      <c r="G15" s="133" t="s">
        <v>350</v>
      </c>
      <c r="H15" s="134"/>
      <c r="I15" s="137" t="s">
        <v>626</v>
      </c>
      <c r="J15" s="138" t="s">
        <v>554</v>
      </c>
      <c r="K15" s="322"/>
      <c r="L15" s="216"/>
      <c r="M15" s="157" t="s">
        <v>640</v>
      </c>
      <c r="N15" s="138" t="s">
        <v>749</v>
      </c>
      <c r="O15" s="322"/>
      <c r="P15" s="216"/>
      <c r="Q15" s="141" t="s">
        <v>637</v>
      </c>
      <c r="R15" s="136" t="s">
        <v>712</v>
      </c>
      <c r="S15" s="153"/>
      <c r="T15" s="154"/>
      <c r="U15" s="150" t="s">
        <v>972</v>
      </c>
      <c r="V15" s="152"/>
      <c r="W15" s="153"/>
    </row>
    <row r="16" spans="1:23" ht="63.75" customHeight="1" thickBot="1">
      <c r="A16" s="132">
        <v>10</v>
      </c>
      <c r="B16" s="129" t="s">
        <v>993</v>
      </c>
      <c r="C16" s="130" t="s">
        <v>169</v>
      </c>
      <c r="D16" s="140">
        <v>43862</v>
      </c>
      <c r="E16" s="132" t="s">
        <v>3</v>
      </c>
      <c r="F16" s="132" t="s">
        <v>158</v>
      </c>
      <c r="G16" s="133" t="s">
        <v>350</v>
      </c>
      <c r="H16" s="134"/>
      <c r="I16" s="137" t="s">
        <v>439</v>
      </c>
      <c r="J16" s="138" t="s">
        <v>555</v>
      </c>
      <c r="K16" s="322"/>
      <c r="L16" s="216"/>
      <c r="M16" s="137" t="s">
        <v>711</v>
      </c>
      <c r="N16" s="145" t="s">
        <v>713</v>
      </c>
      <c r="O16" s="322"/>
      <c r="P16" s="216"/>
      <c r="Q16" s="141" t="s">
        <v>638</v>
      </c>
      <c r="R16" s="136" t="s">
        <v>712</v>
      </c>
      <c r="S16" s="153"/>
      <c r="T16" s="154"/>
      <c r="U16" s="150" t="s">
        <v>973</v>
      </c>
      <c r="V16" s="152"/>
      <c r="W16" s="153"/>
    </row>
    <row r="17" spans="1:23" ht="21" customHeight="1">
      <c r="A17" s="132">
        <v>11</v>
      </c>
      <c r="B17" s="129"/>
      <c r="C17" s="130" t="s">
        <v>166</v>
      </c>
      <c r="D17" s="131" t="s">
        <v>312</v>
      </c>
      <c r="E17" s="132" t="s">
        <v>3</v>
      </c>
      <c r="F17" s="132" t="s">
        <v>158</v>
      </c>
      <c r="G17" s="133" t="s">
        <v>350</v>
      </c>
      <c r="H17" s="134"/>
      <c r="I17" s="137" t="s">
        <v>628</v>
      </c>
      <c r="J17" s="152"/>
      <c r="K17" s="322"/>
      <c r="L17" s="216"/>
      <c r="M17" s="137" t="s">
        <v>629</v>
      </c>
      <c r="N17" s="145" t="s">
        <v>713</v>
      </c>
      <c r="O17" s="322"/>
      <c r="P17" s="216"/>
      <c r="Q17" s="141" t="s">
        <v>639</v>
      </c>
      <c r="R17" s="136" t="s">
        <v>712</v>
      </c>
      <c r="S17" s="153"/>
      <c r="T17" s="154"/>
      <c r="U17" s="150" t="s">
        <v>974</v>
      </c>
      <c r="V17" s="152"/>
      <c r="W17" s="153"/>
    </row>
    <row r="18" spans="1:23" ht="27.75" customHeight="1">
      <c r="A18" s="132">
        <v>12</v>
      </c>
      <c r="B18" s="129" t="s">
        <v>994</v>
      </c>
      <c r="C18" s="130" t="s">
        <v>171</v>
      </c>
      <c r="D18" s="131" t="s">
        <v>14</v>
      </c>
      <c r="E18" s="132" t="s">
        <v>172</v>
      </c>
      <c r="F18" s="132" t="s">
        <v>158</v>
      </c>
      <c r="G18" s="133" t="s">
        <v>356</v>
      </c>
      <c r="H18" s="134"/>
      <c r="I18" s="143" t="s">
        <v>386</v>
      </c>
      <c r="J18" s="144" t="s">
        <v>556</v>
      </c>
      <c r="K18" s="173"/>
      <c r="L18" s="333"/>
      <c r="M18" s="325" t="s">
        <v>536</v>
      </c>
      <c r="N18" s="145" t="s">
        <v>713</v>
      </c>
      <c r="O18" s="322"/>
      <c r="P18" s="216"/>
      <c r="Q18" s="336" t="s">
        <v>769</v>
      </c>
      <c r="R18" s="152"/>
      <c r="S18" s="153"/>
      <c r="T18" s="154"/>
      <c r="U18" s="143" t="s">
        <v>880</v>
      </c>
      <c r="V18" s="152"/>
      <c r="W18" s="153"/>
    </row>
    <row r="19" spans="1:23" ht="31.5" customHeight="1">
      <c r="A19" s="132">
        <v>13</v>
      </c>
      <c r="B19" s="129" t="s">
        <v>995</v>
      </c>
      <c r="C19" s="130" t="s">
        <v>173</v>
      </c>
      <c r="D19" s="131" t="s">
        <v>15</v>
      </c>
      <c r="E19" s="132" t="s">
        <v>172</v>
      </c>
      <c r="F19" s="132" t="s">
        <v>158</v>
      </c>
      <c r="G19" s="133" t="s">
        <v>356</v>
      </c>
      <c r="H19" s="134"/>
      <c r="I19" s="143" t="s">
        <v>430</v>
      </c>
      <c r="J19" s="146" t="s">
        <v>557</v>
      </c>
      <c r="K19" s="173"/>
      <c r="L19" s="200"/>
      <c r="M19" s="143" t="s">
        <v>537</v>
      </c>
      <c r="N19" s="145" t="s">
        <v>558</v>
      </c>
      <c r="O19" s="322"/>
      <c r="P19" s="216"/>
      <c r="Q19" s="143" t="s">
        <v>761</v>
      </c>
      <c r="R19" s="152"/>
      <c r="S19" s="153"/>
      <c r="T19" s="154"/>
      <c r="U19" s="143" t="s">
        <v>881</v>
      </c>
      <c r="V19" s="152"/>
      <c r="W19" s="153"/>
    </row>
    <row r="20" spans="1:23" ht="41.25" customHeight="1">
      <c r="A20" s="132">
        <v>14</v>
      </c>
      <c r="B20" s="129" t="s">
        <v>996</v>
      </c>
      <c r="C20" s="130" t="s">
        <v>174</v>
      </c>
      <c r="D20" s="140">
        <v>43983</v>
      </c>
      <c r="E20" s="132" t="s">
        <v>4</v>
      </c>
      <c r="F20" s="132" t="s">
        <v>175</v>
      </c>
      <c r="G20" s="133" t="s">
        <v>379</v>
      </c>
      <c r="H20" s="134"/>
      <c r="I20" s="137" t="s">
        <v>433</v>
      </c>
      <c r="J20" s="197" t="s">
        <v>647</v>
      </c>
      <c r="K20" s="322"/>
      <c r="L20" s="216"/>
      <c r="M20" s="137" t="s">
        <v>551</v>
      </c>
      <c r="N20" s="138" t="s">
        <v>714</v>
      </c>
      <c r="O20" s="322"/>
      <c r="P20" s="216"/>
      <c r="Q20" s="201" t="s">
        <v>646</v>
      </c>
      <c r="R20" s="152"/>
      <c r="S20" s="153"/>
      <c r="T20" s="154"/>
      <c r="U20" s="150" t="s">
        <v>965</v>
      </c>
      <c r="V20" s="152"/>
      <c r="W20" s="153"/>
    </row>
    <row r="21" spans="1:23" ht="42.75" customHeight="1">
      <c r="A21" s="132">
        <v>15</v>
      </c>
      <c r="B21" s="129" t="s">
        <v>176</v>
      </c>
      <c r="C21" s="130" t="s">
        <v>177</v>
      </c>
      <c r="D21" s="131" t="s">
        <v>178</v>
      </c>
      <c r="E21" s="132" t="s">
        <v>172</v>
      </c>
      <c r="F21" s="132" t="s">
        <v>158</v>
      </c>
      <c r="G21" s="133" t="s">
        <v>356</v>
      </c>
      <c r="H21" s="134"/>
      <c r="I21" s="143" t="s">
        <v>431</v>
      </c>
      <c r="J21" s="146" t="s">
        <v>394</v>
      </c>
      <c r="K21" s="173"/>
      <c r="L21" s="200"/>
      <c r="M21" s="143" t="s">
        <v>612</v>
      </c>
      <c r="N21" s="145" t="s">
        <v>713</v>
      </c>
      <c r="O21" s="322"/>
      <c r="P21" s="216"/>
      <c r="Q21" s="143" t="s">
        <v>762</v>
      </c>
      <c r="R21" s="152"/>
      <c r="S21" s="153"/>
      <c r="T21" s="154"/>
      <c r="U21" s="143" t="s">
        <v>882</v>
      </c>
      <c r="V21" s="152"/>
      <c r="W21" s="153"/>
    </row>
    <row r="22" spans="1:23" ht="33.75" customHeight="1">
      <c r="A22" s="132">
        <v>16</v>
      </c>
      <c r="B22" s="129" t="s">
        <v>997</v>
      </c>
      <c r="C22" s="130" t="s">
        <v>179</v>
      </c>
      <c r="D22" s="131" t="s">
        <v>180</v>
      </c>
      <c r="E22" s="132" t="s">
        <v>4</v>
      </c>
      <c r="F22" s="132" t="s">
        <v>10</v>
      </c>
      <c r="G22" s="133" t="s">
        <v>319</v>
      </c>
      <c r="H22" s="134"/>
      <c r="I22" s="143" t="s">
        <v>441</v>
      </c>
      <c r="J22" s="152"/>
      <c r="K22" s="324"/>
      <c r="L22" s="218"/>
      <c r="M22" s="143" t="s">
        <v>604</v>
      </c>
      <c r="N22" s="145" t="s">
        <v>713</v>
      </c>
      <c r="O22" s="322"/>
      <c r="P22" s="216"/>
      <c r="Q22" s="336" t="s">
        <v>766</v>
      </c>
      <c r="R22" s="152"/>
      <c r="S22" s="153"/>
      <c r="T22" s="154"/>
      <c r="U22" s="336" t="s">
        <v>879</v>
      </c>
      <c r="V22" s="152"/>
      <c r="W22" s="153"/>
    </row>
    <row r="23" spans="1:23" ht="51.75" customHeight="1">
      <c r="A23" s="132">
        <v>17</v>
      </c>
      <c r="B23" s="129" t="s">
        <v>182</v>
      </c>
      <c r="C23" s="130" t="s">
        <v>183</v>
      </c>
      <c r="D23" s="131" t="s">
        <v>15</v>
      </c>
      <c r="E23" s="132" t="s">
        <v>172</v>
      </c>
      <c r="F23" s="132" t="s">
        <v>184</v>
      </c>
      <c r="G23" s="133" t="s">
        <v>357</v>
      </c>
      <c r="H23" s="134"/>
      <c r="I23" s="143" t="s">
        <v>417</v>
      </c>
      <c r="J23" s="144"/>
      <c r="K23" s="322"/>
      <c r="L23" s="216"/>
      <c r="M23" s="137" t="s">
        <v>551</v>
      </c>
      <c r="N23" s="138" t="s">
        <v>550</v>
      </c>
      <c r="O23" s="322"/>
      <c r="P23" s="216"/>
      <c r="Q23" s="143" t="s">
        <v>763</v>
      </c>
      <c r="R23" s="152"/>
      <c r="S23" s="153"/>
      <c r="T23" s="154"/>
      <c r="U23" s="143" t="s">
        <v>888</v>
      </c>
      <c r="V23" s="152"/>
      <c r="W23" s="153"/>
    </row>
    <row r="24" spans="1:23" ht="58.5" customHeight="1">
      <c r="A24" s="132">
        <v>18</v>
      </c>
      <c r="B24" s="129" t="s">
        <v>1003</v>
      </c>
      <c r="C24" s="130" t="s">
        <v>185</v>
      </c>
      <c r="D24" s="131" t="s">
        <v>15</v>
      </c>
      <c r="E24" s="132" t="s">
        <v>181</v>
      </c>
      <c r="F24" s="132" t="s">
        <v>320</v>
      </c>
      <c r="G24" s="133" t="s">
        <v>364</v>
      </c>
      <c r="H24" s="134"/>
      <c r="I24" s="137" t="s">
        <v>876</v>
      </c>
      <c r="J24" s="152"/>
      <c r="K24" s="322"/>
      <c r="L24" s="216"/>
      <c r="M24" s="137" t="s">
        <v>754</v>
      </c>
      <c r="N24" s="145" t="s">
        <v>713</v>
      </c>
      <c r="O24" s="322"/>
      <c r="P24" s="216"/>
      <c r="Q24" s="139" t="s">
        <v>755</v>
      </c>
      <c r="R24" s="152"/>
      <c r="S24" s="153"/>
      <c r="T24" s="154"/>
      <c r="U24" s="150" t="s">
        <v>884</v>
      </c>
      <c r="V24" s="152"/>
      <c r="W24" s="153"/>
    </row>
    <row r="25" spans="1:23" ht="51.75" customHeight="1">
      <c r="A25" s="132">
        <v>19</v>
      </c>
      <c r="B25" s="129" t="s">
        <v>998</v>
      </c>
      <c r="C25" s="130" t="s">
        <v>999</v>
      </c>
      <c r="D25" s="581">
        <v>43983</v>
      </c>
      <c r="E25" s="132" t="s">
        <v>181</v>
      </c>
      <c r="F25" s="132" t="s">
        <v>429</v>
      </c>
      <c r="G25" s="133" t="s">
        <v>365</v>
      </c>
      <c r="H25" s="134"/>
      <c r="I25" s="143" t="s">
        <v>427</v>
      </c>
      <c r="J25" s="152"/>
      <c r="K25" s="322"/>
      <c r="L25" s="216"/>
      <c r="M25" s="137" t="s">
        <v>551</v>
      </c>
      <c r="N25" s="138" t="s">
        <v>714</v>
      </c>
      <c r="O25" s="322"/>
      <c r="P25" s="216"/>
      <c r="Q25" s="150"/>
      <c r="R25" s="152"/>
      <c r="S25" s="153"/>
      <c r="T25" s="154"/>
      <c r="U25" s="150"/>
      <c r="V25" s="152"/>
      <c r="W25" s="153"/>
    </row>
    <row r="26" spans="1:23" ht="42.75" customHeight="1">
      <c r="A26" s="132">
        <v>20</v>
      </c>
      <c r="B26" s="129" t="s">
        <v>1000</v>
      </c>
      <c r="C26" s="130"/>
      <c r="D26" s="131" t="s">
        <v>14</v>
      </c>
      <c r="E26" s="132" t="s">
        <v>1001</v>
      </c>
      <c r="F26" s="132" t="s">
        <v>328</v>
      </c>
      <c r="G26" s="133" t="s">
        <v>366</v>
      </c>
      <c r="H26" s="134"/>
      <c r="I26" s="151" t="s">
        <v>391</v>
      </c>
      <c r="J26" s="152"/>
      <c r="K26" s="322"/>
      <c r="L26" s="216"/>
      <c r="M26" s="151" t="s">
        <v>606</v>
      </c>
      <c r="N26" s="145" t="s">
        <v>713</v>
      </c>
      <c r="O26" s="322"/>
      <c r="P26" s="216"/>
      <c r="Q26" s="202" t="s">
        <v>817</v>
      </c>
      <c r="R26" s="152"/>
      <c r="S26" s="153"/>
      <c r="T26" s="154"/>
      <c r="U26" s="202" t="s">
        <v>818</v>
      </c>
      <c r="V26" s="152"/>
      <c r="W26" s="153"/>
    </row>
    <row r="27" spans="1:23" ht="51">
      <c r="A27" s="132">
        <v>21</v>
      </c>
      <c r="B27" s="129" t="s">
        <v>186</v>
      </c>
      <c r="C27" s="130" t="s">
        <v>187</v>
      </c>
      <c r="D27" s="131" t="s">
        <v>14</v>
      </c>
      <c r="E27" s="132" t="s">
        <v>11</v>
      </c>
      <c r="F27" s="132" t="s">
        <v>158</v>
      </c>
      <c r="G27" s="133" t="s">
        <v>350</v>
      </c>
      <c r="H27" s="134"/>
      <c r="I27" s="151" t="s">
        <v>382</v>
      </c>
      <c r="J27" s="152"/>
      <c r="K27" s="322"/>
      <c r="L27" s="216"/>
      <c r="M27" s="151" t="s">
        <v>382</v>
      </c>
      <c r="N27" s="145" t="s">
        <v>713</v>
      </c>
      <c r="O27" s="322"/>
      <c r="P27" s="216"/>
      <c r="Q27" s="202" t="s">
        <v>645</v>
      </c>
      <c r="R27" s="152"/>
      <c r="S27" s="153"/>
      <c r="T27" s="154"/>
      <c r="U27" s="150" t="str">
        <f>+Q27</f>
        <v>Las ventas son registradas sorteo a sorteo en cuadro resumen de seguimiento disponible en la ruta Loterias/Andres M/información sorteos/ sorteo 2019/ganadores 2001 - 2019. Se elabora semanalmente informe detallado de las ventas por regiones y distribuidores y es socializado con la Subgerencia General</v>
      </c>
      <c r="V27" s="152"/>
      <c r="W27" s="153"/>
    </row>
    <row r="28" spans="1:23" ht="35.25" customHeight="1">
      <c r="A28" s="132">
        <v>22</v>
      </c>
      <c r="B28" s="129"/>
      <c r="C28" s="130"/>
      <c r="D28" s="131" t="s">
        <v>15</v>
      </c>
      <c r="E28" s="132" t="s">
        <v>1002</v>
      </c>
      <c r="F28" s="132" t="s">
        <v>158</v>
      </c>
      <c r="G28" s="133" t="s">
        <v>357</v>
      </c>
      <c r="H28" s="134"/>
      <c r="I28" s="143" t="s">
        <v>419</v>
      </c>
      <c r="J28" s="144"/>
      <c r="K28" s="173"/>
      <c r="L28" s="200"/>
      <c r="M28" s="143" t="s">
        <v>538</v>
      </c>
      <c r="N28" s="138" t="s">
        <v>715</v>
      </c>
      <c r="O28" s="322"/>
      <c r="P28" s="216"/>
      <c r="Q28" s="143" t="s">
        <v>770</v>
      </c>
      <c r="R28" s="152"/>
      <c r="S28" s="153"/>
      <c r="T28" s="154"/>
      <c r="U28" s="143" t="s">
        <v>889</v>
      </c>
      <c r="V28" s="152"/>
      <c r="W28" s="153"/>
    </row>
    <row r="29" spans="1:23" ht="21" customHeight="1">
      <c r="A29" s="132">
        <v>23</v>
      </c>
      <c r="B29" s="129" t="s">
        <v>188</v>
      </c>
      <c r="C29" s="130" t="s">
        <v>189</v>
      </c>
      <c r="D29" s="140">
        <v>44166</v>
      </c>
      <c r="E29" s="132" t="s">
        <v>1004</v>
      </c>
      <c r="F29" s="132" t="s">
        <v>1005</v>
      </c>
      <c r="G29" s="133" t="s">
        <v>350</v>
      </c>
      <c r="H29" s="134"/>
      <c r="I29" s="151" t="s">
        <v>339</v>
      </c>
      <c r="J29" s="172" t="s">
        <v>339</v>
      </c>
      <c r="K29" s="322"/>
      <c r="L29" s="216"/>
      <c r="M29" s="137" t="s">
        <v>339</v>
      </c>
      <c r="N29" s="138" t="s">
        <v>550</v>
      </c>
      <c r="O29" s="322"/>
      <c r="P29" s="216"/>
      <c r="Q29" s="150" t="s">
        <v>339</v>
      </c>
      <c r="R29" s="152"/>
      <c r="S29" s="153"/>
      <c r="T29" s="154"/>
      <c r="U29" s="150" t="s">
        <v>339</v>
      </c>
      <c r="V29" s="152"/>
      <c r="W29" s="153"/>
    </row>
    <row r="30" spans="1:23" ht="28.5" customHeight="1">
      <c r="A30" s="132">
        <v>24</v>
      </c>
      <c r="B30" s="129" t="s">
        <v>314</v>
      </c>
      <c r="C30" s="130" t="s">
        <v>190</v>
      </c>
      <c r="D30" s="140">
        <v>43983</v>
      </c>
      <c r="E30" s="132" t="s">
        <v>11</v>
      </c>
      <c r="F30" s="132" t="s">
        <v>191</v>
      </c>
      <c r="G30" s="133" t="s">
        <v>367</v>
      </c>
      <c r="H30" s="134"/>
      <c r="I30" s="198" t="s">
        <v>644</v>
      </c>
      <c r="J30" s="138"/>
      <c r="K30" s="322"/>
      <c r="L30" s="216"/>
      <c r="M30" s="326" t="s">
        <v>644</v>
      </c>
      <c r="N30" s="138" t="s">
        <v>716</v>
      </c>
      <c r="O30" s="322"/>
      <c r="P30" s="216"/>
      <c r="Q30" s="201" t="s">
        <v>644</v>
      </c>
      <c r="R30" s="152"/>
      <c r="S30" s="153"/>
      <c r="T30" s="154"/>
      <c r="U30" s="150"/>
      <c r="V30" s="152"/>
      <c r="W30" s="153"/>
    </row>
    <row r="31" spans="1:23" ht="25.5">
      <c r="A31" s="132">
        <v>25</v>
      </c>
      <c r="B31" s="129"/>
      <c r="C31" s="130"/>
      <c r="D31" s="140">
        <v>43497</v>
      </c>
      <c r="E31" s="132" t="s">
        <v>11</v>
      </c>
      <c r="F31" s="132" t="s">
        <v>191</v>
      </c>
      <c r="G31" s="133" t="s">
        <v>352</v>
      </c>
      <c r="H31" s="134"/>
      <c r="I31" s="151" t="s">
        <v>339</v>
      </c>
      <c r="J31" s="172" t="s">
        <v>339</v>
      </c>
      <c r="K31" s="322"/>
      <c r="L31" s="216"/>
      <c r="M31" s="137" t="s">
        <v>339</v>
      </c>
      <c r="N31" s="138" t="s">
        <v>550</v>
      </c>
      <c r="O31" s="322"/>
      <c r="P31" s="216"/>
      <c r="Q31" s="150" t="s">
        <v>339</v>
      </c>
      <c r="R31" s="152"/>
      <c r="S31" s="153"/>
      <c r="T31" s="154"/>
      <c r="U31" s="150" t="s">
        <v>339</v>
      </c>
      <c r="V31" s="152"/>
      <c r="W31" s="153"/>
    </row>
    <row r="32" spans="1:23" ht="25.5">
      <c r="A32" s="132">
        <v>26</v>
      </c>
      <c r="B32" s="129"/>
      <c r="C32" s="130" t="s">
        <v>192</v>
      </c>
      <c r="D32" s="140">
        <v>43466</v>
      </c>
      <c r="E32" s="132" t="s">
        <v>6</v>
      </c>
      <c r="F32" s="132" t="s">
        <v>158</v>
      </c>
      <c r="G32" s="133" t="s">
        <v>362</v>
      </c>
      <c r="H32" s="134"/>
      <c r="I32" s="151" t="s">
        <v>559</v>
      </c>
      <c r="J32" s="152"/>
      <c r="K32" s="322"/>
      <c r="L32" s="216"/>
      <c r="M32" s="151" t="s">
        <v>339</v>
      </c>
      <c r="N32" s="155" t="s">
        <v>339</v>
      </c>
      <c r="O32" s="322"/>
      <c r="P32" s="216"/>
      <c r="Q32" s="150"/>
      <c r="R32" s="152"/>
      <c r="S32" s="153"/>
      <c r="T32" s="154"/>
      <c r="U32" s="150" t="s">
        <v>158</v>
      </c>
      <c r="V32" s="152" t="s">
        <v>158</v>
      </c>
      <c r="W32" s="153" t="s">
        <v>158</v>
      </c>
    </row>
    <row r="33" spans="1:23" ht="38.25">
      <c r="A33" s="132">
        <v>27</v>
      </c>
      <c r="B33" s="129"/>
      <c r="C33" s="130"/>
      <c r="D33" s="131" t="s">
        <v>194</v>
      </c>
      <c r="E33" s="132" t="s">
        <v>8</v>
      </c>
      <c r="F33" s="132" t="s">
        <v>158</v>
      </c>
      <c r="G33" s="133" t="s">
        <v>360</v>
      </c>
      <c r="H33" s="134"/>
      <c r="I33" s="149" t="s">
        <v>544</v>
      </c>
      <c r="J33" s="152" t="s">
        <v>717</v>
      </c>
      <c r="K33" s="322"/>
      <c r="L33" s="216"/>
      <c r="M33" s="137" t="s">
        <v>339</v>
      </c>
      <c r="N33" s="138"/>
      <c r="O33" s="322"/>
      <c r="P33" s="216"/>
      <c r="Q33" s="150" t="s">
        <v>783</v>
      </c>
      <c r="R33" s="152"/>
      <c r="S33" s="153"/>
      <c r="T33" s="154"/>
      <c r="U33" s="150" t="s">
        <v>929</v>
      </c>
      <c r="V33" s="152"/>
      <c r="W33" s="153"/>
    </row>
    <row r="34" spans="1:23" ht="68.25" customHeight="1">
      <c r="A34" s="132">
        <v>28</v>
      </c>
      <c r="B34" s="129" t="s">
        <v>1006</v>
      </c>
      <c r="C34" s="130" t="s">
        <v>195</v>
      </c>
      <c r="D34" s="140">
        <v>43891</v>
      </c>
      <c r="E34" s="132" t="s">
        <v>321</v>
      </c>
      <c r="F34" s="132" t="s">
        <v>196</v>
      </c>
      <c r="G34" s="133" t="s">
        <v>380</v>
      </c>
      <c r="H34" s="134"/>
      <c r="I34" s="143" t="s">
        <v>424</v>
      </c>
      <c r="J34" s="152"/>
      <c r="K34" s="324"/>
      <c r="L34" s="218"/>
      <c r="M34" s="143" t="s">
        <v>613</v>
      </c>
      <c r="N34" s="138" t="s">
        <v>718</v>
      </c>
      <c r="O34" s="322"/>
      <c r="P34" s="216"/>
      <c r="Q34" s="338" t="s">
        <v>764</v>
      </c>
      <c r="R34" s="152"/>
      <c r="S34" s="153"/>
      <c r="T34" s="154"/>
      <c r="U34" s="336" t="s">
        <v>890</v>
      </c>
      <c r="V34" s="152"/>
      <c r="W34" s="153"/>
    </row>
    <row r="35" spans="1:23" ht="28.5" customHeight="1">
      <c r="A35" s="132">
        <v>29</v>
      </c>
      <c r="B35" s="129"/>
      <c r="C35" s="130"/>
      <c r="D35" s="131" t="s">
        <v>15</v>
      </c>
      <c r="E35" s="132" t="s">
        <v>8</v>
      </c>
      <c r="F35" s="132" t="s">
        <v>158</v>
      </c>
      <c r="G35" s="133" t="s">
        <v>360</v>
      </c>
      <c r="H35" s="134"/>
      <c r="I35" s="149" t="s">
        <v>412</v>
      </c>
      <c r="J35" s="152"/>
      <c r="K35" s="322"/>
      <c r="L35" s="216"/>
      <c r="M35" s="137" t="s">
        <v>784</v>
      </c>
      <c r="N35" s="138" t="s">
        <v>719</v>
      </c>
      <c r="O35" s="322"/>
      <c r="P35" s="216"/>
      <c r="Q35" s="150" t="s">
        <v>788</v>
      </c>
      <c r="R35" s="152"/>
      <c r="S35" s="153"/>
      <c r="T35" s="154"/>
      <c r="U35" s="150" t="s">
        <v>930</v>
      </c>
      <c r="V35" s="152"/>
      <c r="W35" s="153"/>
    </row>
    <row r="36" spans="1:23" ht="25.5">
      <c r="A36" s="132">
        <v>30</v>
      </c>
      <c r="B36" s="129"/>
      <c r="C36" s="130" t="s">
        <v>197</v>
      </c>
      <c r="D36" s="131" t="s">
        <v>198</v>
      </c>
      <c r="E36" s="132" t="s">
        <v>6</v>
      </c>
      <c r="F36" s="132" t="s">
        <v>158</v>
      </c>
      <c r="G36" s="133" t="s">
        <v>362</v>
      </c>
      <c r="H36" s="134"/>
      <c r="I36" s="149" t="s">
        <v>560</v>
      </c>
      <c r="J36" s="152"/>
      <c r="K36" s="173" t="s">
        <v>339</v>
      </c>
      <c r="L36" s="200"/>
      <c r="M36" s="151" t="s">
        <v>339</v>
      </c>
      <c r="N36" s="155" t="s">
        <v>339</v>
      </c>
      <c r="O36" s="173"/>
      <c r="P36" s="200"/>
      <c r="Q36" s="150"/>
      <c r="R36" s="152"/>
      <c r="S36" s="153"/>
      <c r="T36" s="154"/>
      <c r="U36" s="384" t="s">
        <v>339</v>
      </c>
      <c r="V36" s="384" t="s">
        <v>339</v>
      </c>
      <c r="W36" s="147" t="s">
        <v>339</v>
      </c>
    </row>
    <row r="37" spans="1:23" ht="38.25">
      <c r="A37" s="132">
        <v>31</v>
      </c>
      <c r="B37" s="129"/>
      <c r="C37" s="130" t="s">
        <v>199</v>
      </c>
      <c r="D37" s="131" t="s">
        <v>15</v>
      </c>
      <c r="E37" s="132" t="s">
        <v>5</v>
      </c>
      <c r="F37" s="132" t="s">
        <v>158</v>
      </c>
      <c r="G37" s="133" t="s">
        <v>372</v>
      </c>
      <c r="H37" s="134"/>
      <c r="I37" s="149" t="s">
        <v>402</v>
      </c>
      <c r="J37" s="138" t="s">
        <v>720</v>
      </c>
      <c r="K37" s="322"/>
      <c r="L37" s="216"/>
      <c r="M37" s="137" t="s">
        <v>791</v>
      </c>
      <c r="N37" s="138" t="s">
        <v>721</v>
      </c>
      <c r="O37" s="322"/>
      <c r="P37" s="216"/>
      <c r="Q37" s="137" t="s">
        <v>793</v>
      </c>
      <c r="R37" s="152"/>
      <c r="S37" s="153"/>
      <c r="T37" s="154"/>
      <c r="U37" s="137" t="s">
        <v>864</v>
      </c>
      <c r="V37" s="152"/>
      <c r="W37" s="153"/>
    </row>
    <row r="38" spans="1:23" ht="63.75">
      <c r="A38" s="132">
        <v>32</v>
      </c>
      <c r="B38" s="129"/>
      <c r="C38" s="130" t="s">
        <v>200</v>
      </c>
      <c r="D38" s="131" t="s">
        <v>15</v>
      </c>
      <c r="E38" s="132" t="s">
        <v>1</v>
      </c>
      <c r="F38" s="132" t="s">
        <v>158</v>
      </c>
      <c r="G38" s="133" t="s">
        <v>354</v>
      </c>
      <c r="H38" s="134"/>
      <c r="I38" s="149" t="s">
        <v>425</v>
      </c>
      <c r="J38" s="138" t="s">
        <v>720</v>
      </c>
      <c r="K38" s="215"/>
      <c r="L38" s="216"/>
      <c r="M38" s="149" t="s">
        <v>692</v>
      </c>
      <c r="N38" s="138" t="s">
        <v>720</v>
      </c>
      <c r="O38" s="153"/>
      <c r="P38" s="216"/>
      <c r="Q38" s="149" t="s">
        <v>908</v>
      </c>
      <c r="R38" s="152"/>
      <c r="S38" s="153"/>
      <c r="T38" s="154"/>
      <c r="U38" s="149" t="s">
        <v>909</v>
      </c>
      <c r="V38" s="152"/>
      <c r="W38" s="153"/>
    </row>
    <row r="39" spans="1:23" ht="99.95" customHeight="1">
      <c r="A39" s="132">
        <v>33</v>
      </c>
      <c r="B39" s="129"/>
      <c r="C39" s="130" t="s">
        <v>201</v>
      </c>
      <c r="D39" s="131" t="s">
        <v>312</v>
      </c>
      <c r="E39" s="132" t="s">
        <v>6</v>
      </c>
      <c r="F39" s="132" t="s">
        <v>341</v>
      </c>
      <c r="G39" s="133" t="s">
        <v>368</v>
      </c>
      <c r="H39" s="134"/>
      <c r="I39" s="149"/>
      <c r="J39" s="152"/>
      <c r="K39" s="153"/>
      <c r="L39" s="216"/>
      <c r="M39" s="137" t="s">
        <v>751</v>
      </c>
      <c r="N39" s="149" t="s">
        <v>722</v>
      </c>
      <c r="O39" s="153"/>
      <c r="P39" s="216"/>
      <c r="Q39" s="150" t="s">
        <v>339</v>
      </c>
      <c r="R39" s="152"/>
      <c r="S39" s="153"/>
      <c r="T39" s="154"/>
      <c r="U39" s="384" t="s">
        <v>339</v>
      </c>
      <c r="V39" s="384" t="s">
        <v>339</v>
      </c>
      <c r="W39" s="147" t="s">
        <v>339</v>
      </c>
    </row>
    <row r="40" spans="1:23" ht="38.25">
      <c r="A40" s="132">
        <v>34</v>
      </c>
      <c r="B40" s="129"/>
      <c r="C40" s="130" t="s">
        <v>202</v>
      </c>
      <c r="D40" s="131" t="s">
        <v>206</v>
      </c>
      <c r="E40" s="132" t="s">
        <v>11</v>
      </c>
      <c r="F40" s="132" t="s">
        <v>4</v>
      </c>
      <c r="G40" s="133" t="s">
        <v>353</v>
      </c>
      <c r="H40" s="134"/>
      <c r="I40" s="149" t="s">
        <v>381</v>
      </c>
      <c r="J40" s="152" t="s">
        <v>393</v>
      </c>
      <c r="K40" s="215"/>
      <c r="L40" s="216"/>
      <c r="M40" s="327" t="s">
        <v>381</v>
      </c>
      <c r="N40" s="138" t="s">
        <v>720</v>
      </c>
      <c r="O40" s="153"/>
      <c r="P40" s="216"/>
      <c r="Q40" s="201" t="s">
        <v>381</v>
      </c>
      <c r="R40" s="152"/>
      <c r="S40" s="153"/>
      <c r="T40" s="154"/>
      <c r="U40" s="150" t="str">
        <f>+Q40</f>
        <v>SE REGISTRA EL VIERNES DE CADA SEMANA</v>
      </c>
      <c r="V40" s="152"/>
      <c r="W40" s="153"/>
    </row>
    <row r="41" spans="1:23" ht="20.25" customHeight="1">
      <c r="A41" s="132">
        <v>35</v>
      </c>
      <c r="B41" s="129"/>
      <c r="C41" s="130" t="s">
        <v>202</v>
      </c>
      <c r="D41" s="131" t="s">
        <v>14</v>
      </c>
      <c r="E41" s="132" t="s">
        <v>172</v>
      </c>
      <c r="F41" s="132" t="s">
        <v>158</v>
      </c>
      <c r="G41" s="133" t="s">
        <v>355</v>
      </c>
      <c r="H41" s="134"/>
      <c r="I41" s="149" t="s">
        <v>387</v>
      </c>
      <c r="J41" s="152" t="s">
        <v>418</v>
      </c>
      <c r="K41" s="147"/>
      <c r="L41" s="200"/>
      <c r="M41" s="143" t="s">
        <v>539</v>
      </c>
      <c r="N41" s="138" t="s">
        <v>720</v>
      </c>
      <c r="O41" s="153"/>
      <c r="P41" s="216"/>
      <c r="Q41" s="143" t="s">
        <v>539</v>
      </c>
      <c r="R41" s="152"/>
      <c r="S41" s="153"/>
      <c r="T41" s="154"/>
      <c r="U41" s="386" t="s">
        <v>539</v>
      </c>
      <c r="V41" s="152"/>
      <c r="W41" s="153"/>
    </row>
    <row r="42" spans="1:23" ht="26.25" customHeight="1">
      <c r="A42" s="132">
        <v>36</v>
      </c>
      <c r="B42" s="129"/>
      <c r="C42" s="130" t="s">
        <v>205</v>
      </c>
      <c r="D42" s="131" t="s">
        <v>206</v>
      </c>
      <c r="E42" s="132" t="s">
        <v>7</v>
      </c>
      <c r="F42" s="132" t="s">
        <v>158</v>
      </c>
      <c r="G42" s="133" t="s">
        <v>375</v>
      </c>
      <c r="H42" s="134"/>
      <c r="I42" s="149" t="s">
        <v>395</v>
      </c>
      <c r="J42" s="152" t="s">
        <v>390</v>
      </c>
      <c r="K42" s="215"/>
      <c r="L42" s="216"/>
      <c r="M42" s="137" t="s">
        <v>395</v>
      </c>
      <c r="N42" s="138" t="s">
        <v>720</v>
      </c>
      <c r="O42" s="153"/>
      <c r="P42" s="216"/>
      <c r="Q42" s="150" t="s">
        <v>395</v>
      </c>
      <c r="R42" s="152"/>
      <c r="S42" s="153"/>
      <c r="T42" s="154"/>
      <c r="U42" s="150" t="s">
        <v>395</v>
      </c>
      <c r="V42" s="152"/>
      <c r="W42" s="153"/>
    </row>
    <row r="43" spans="1:23" ht="32.25" customHeight="1">
      <c r="A43" s="132">
        <v>37</v>
      </c>
      <c r="B43" s="129"/>
      <c r="C43" s="130" t="s">
        <v>207</v>
      </c>
      <c r="D43" s="140">
        <v>43497</v>
      </c>
      <c r="E43" s="132" t="s">
        <v>7</v>
      </c>
      <c r="F43" s="132" t="s">
        <v>181</v>
      </c>
      <c r="G43" s="133" t="s">
        <v>375</v>
      </c>
      <c r="H43" s="134"/>
      <c r="I43" s="149" t="s">
        <v>396</v>
      </c>
      <c r="J43" s="152"/>
      <c r="K43" s="215"/>
      <c r="L43" s="216"/>
      <c r="M43" s="137" t="s">
        <v>756</v>
      </c>
      <c r="N43" s="138" t="s">
        <v>720</v>
      </c>
      <c r="O43" s="153"/>
      <c r="P43" s="216"/>
      <c r="Q43" s="150" t="s">
        <v>757</v>
      </c>
      <c r="R43" s="152"/>
      <c r="S43" s="153"/>
      <c r="T43" s="154"/>
      <c r="U43" s="150" t="s">
        <v>936</v>
      </c>
      <c r="V43" s="152"/>
      <c r="W43" s="153"/>
    </row>
    <row r="44" spans="1:23" ht="41.25" customHeight="1">
      <c r="A44" s="132">
        <v>38</v>
      </c>
      <c r="B44" s="129" t="s">
        <v>1007</v>
      </c>
      <c r="C44" s="130" t="s">
        <v>1008</v>
      </c>
      <c r="D44" s="131" t="s">
        <v>15</v>
      </c>
      <c r="E44" s="132" t="s">
        <v>8</v>
      </c>
      <c r="F44" s="132" t="s">
        <v>158</v>
      </c>
      <c r="G44" s="133" t="s">
        <v>360</v>
      </c>
      <c r="H44" s="134"/>
      <c r="I44" s="149" t="s">
        <v>413</v>
      </c>
      <c r="J44" s="152"/>
      <c r="K44" s="153"/>
      <c r="L44" s="216"/>
      <c r="M44" s="149" t="s">
        <v>541</v>
      </c>
      <c r="N44" s="152" t="s">
        <v>723</v>
      </c>
      <c r="O44" s="153"/>
      <c r="P44" s="216"/>
      <c r="Q44" s="150" t="s">
        <v>785</v>
      </c>
      <c r="R44" s="152"/>
      <c r="S44" s="153"/>
      <c r="T44" s="154"/>
      <c r="U44" s="150" t="s">
        <v>931</v>
      </c>
      <c r="V44" s="152"/>
      <c r="W44" s="153"/>
    </row>
    <row r="45" spans="1:23" ht="31.5" customHeight="1">
      <c r="A45" s="132">
        <v>39</v>
      </c>
      <c r="B45" s="129"/>
      <c r="C45" s="130" t="s">
        <v>209</v>
      </c>
      <c r="D45" s="131" t="s">
        <v>180</v>
      </c>
      <c r="E45" s="132" t="s">
        <v>8</v>
      </c>
      <c r="F45" s="132" t="s">
        <v>158</v>
      </c>
      <c r="G45" s="133" t="s">
        <v>360</v>
      </c>
      <c r="H45" s="134"/>
      <c r="I45" s="149" t="s">
        <v>542</v>
      </c>
      <c r="J45" s="152"/>
      <c r="K45" s="153"/>
      <c r="L45" s="216"/>
      <c r="M45" s="149" t="s">
        <v>543</v>
      </c>
      <c r="N45" s="138" t="s">
        <v>720</v>
      </c>
      <c r="O45" s="153"/>
      <c r="P45" s="216"/>
      <c r="Q45" s="150" t="s">
        <v>786</v>
      </c>
      <c r="R45" s="152"/>
      <c r="S45" s="153"/>
      <c r="T45" s="154"/>
      <c r="U45" s="150" t="s">
        <v>932</v>
      </c>
      <c r="V45" s="152"/>
      <c r="W45" s="153"/>
    </row>
    <row r="46" spans="1:23" ht="45" customHeight="1">
      <c r="A46" s="132">
        <v>40</v>
      </c>
      <c r="B46" s="129"/>
      <c r="C46" s="130" t="s">
        <v>210</v>
      </c>
      <c r="D46" s="131" t="s">
        <v>15</v>
      </c>
      <c r="E46" s="132" t="s">
        <v>8</v>
      </c>
      <c r="F46" s="132" t="s">
        <v>158</v>
      </c>
      <c r="G46" s="133" t="s">
        <v>360</v>
      </c>
      <c r="H46" s="134"/>
      <c r="I46" s="149" t="s">
        <v>414</v>
      </c>
      <c r="J46" s="152"/>
      <c r="K46" s="153"/>
      <c r="L46" s="216"/>
      <c r="M46" s="149" t="s">
        <v>414</v>
      </c>
      <c r="N46" s="138" t="s">
        <v>720</v>
      </c>
      <c r="O46" s="153"/>
      <c r="P46" s="216"/>
      <c r="Q46" s="150" t="s">
        <v>414</v>
      </c>
      <c r="R46" s="152"/>
      <c r="S46" s="153"/>
      <c r="T46" s="154"/>
      <c r="U46" s="150" t="s">
        <v>414</v>
      </c>
      <c r="V46" s="152"/>
      <c r="W46" s="153"/>
    </row>
    <row r="47" spans="1:23" ht="15.75" customHeight="1">
      <c r="A47" s="132">
        <v>41</v>
      </c>
      <c r="B47" s="129"/>
      <c r="C47" s="130" t="s">
        <v>211</v>
      </c>
      <c r="D47" s="131" t="s">
        <v>15</v>
      </c>
      <c r="E47" s="132" t="s">
        <v>8</v>
      </c>
      <c r="F47" s="132" t="s">
        <v>158</v>
      </c>
      <c r="G47" s="133" t="s">
        <v>360</v>
      </c>
      <c r="H47" s="134"/>
      <c r="I47" s="149" t="s">
        <v>415</v>
      </c>
      <c r="J47" s="152"/>
      <c r="K47" s="153"/>
      <c r="L47" s="216"/>
      <c r="M47" s="149"/>
      <c r="N47" s="152"/>
      <c r="O47" s="153"/>
      <c r="P47" s="216"/>
      <c r="Q47" s="150" t="s">
        <v>795</v>
      </c>
      <c r="R47" s="152"/>
      <c r="S47" s="153"/>
      <c r="T47" s="154"/>
      <c r="U47" s="150" t="s">
        <v>933</v>
      </c>
      <c r="V47" s="152"/>
      <c r="W47" s="153"/>
    </row>
    <row r="48" spans="1:23" ht="15.75" customHeight="1">
      <c r="A48" s="132">
        <v>42</v>
      </c>
      <c r="B48" s="129"/>
      <c r="C48" s="130" t="s">
        <v>212</v>
      </c>
      <c r="D48" s="131" t="s">
        <v>158</v>
      </c>
      <c r="E48" s="132" t="s">
        <v>8</v>
      </c>
      <c r="F48" s="132" t="s">
        <v>158</v>
      </c>
      <c r="G48" s="133" t="s">
        <v>360</v>
      </c>
      <c r="H48" s="134"/>
      <c r="I48" s="149" t="s">
        <v>787</v>
      </c>
      <c r="J48" s="152"/>
      <c r="K48" s="224"/>
      <c r="L48" s="216"/>
      <c r="M48" s="137" t="s">
        <v>789</v>
      </c>
      <c r="N48" s="152"/>
      <c r="O48" s="153"/>
      <c r="P48" s="216"/>
      <c r="Q48" s="150" t="s">
        <v>790</v>
      </c>
      <c r="R48" s="152"/>
      <c r="S48" s="153"/>
      <c r="T48" s="154"/>
      <c r="U48" s="150" t="s">
        <v>934</v>
      </c>
      <c r="V48" s="152"/>
      <c r="W48" s="153"/>
    </row>
    <row r="49" spans="1:23" ht="18" customHeight="1">
      <c r="A49" s="132">
        <v>43</v>
      </c>
      <c r="B49" s="129" t="s">
        <v>213</v>
      </c>
      <c r="C49" s="130" t="s">
        <v>214</v>
      </c>
      <c r="D49" s="140">
        <v>43983</v>
      </c>
      <c r="E49" s="132" t="s">
        <v>2</v>
      </c>
      <c r="F49" s="132" t="s">
        <v>158</v>
      </c>
      <c r="G49" s="133" t="s">
        <v>350</v>
      </c>
      <c r="H49" s="156"/>
      <c r="I49" s="157" t="s">
        <v>566</v>
      </c>
      <c r="J49" s="152"/>
      <c r="K49" s="215"/>
      <c r="L49" s="216"/>
      <c r="M49" s="158" t="s">
        <v>913</v>
      </c>
      <c r="N49" s="177" t="s">
        <v>724</v>
      </c>
      <c r="O49" s="153"/>
      <c r="P49" s="216"/>
      <c r="Q49" s="150" t="s">
        <v>732</v>
      </c>
      <c r="R49" s="152"/>
      <c r="S49" s="153"/>
      <c r="T49" s="154"/>
      <c r="U49" s="150" t="s">
        <v>914</v>
      </c>
      <c r="V49" s="152"/>
      <c r="W49" s="153"/>
    </row>
    <row r="50" spans="1:23" ht="10.5" customHeight="1">
      <c r="A50" s="132">
        <v>44</v>
      </c>
      <c r="B50" s="129"/>
      <c r="C50" s="130" t="s">
        <v>215</v>
      </c>
      <c r="D50" s="140">
        <v>43709</v>
      </c>
      <c r="E50" s="132" t="s">
        <v>2</v>
      </c>
      <c r="F50" s="132" t="s">
        <v>158</v>
      </c>
      <c r="G50" s="133" t="s">
        <v>350</v>
      </c>
      <c r="H50" s="134"/>
      <c r="I50" s="149"/>
      <c r="J50" s="152"/>
      <c r="K50" s="147"/>
      <c r="L50" s="200"/>
      <c r="M50" s="328" t="s">
        <v>339</v>
      </c>
      <c r="N50" s="146" t="s">
        <v>339</v>
      </c>
      <c r="O50" s="153"/>
      <c r="P50" s="216"/>
      <c r="Q50" s="150"/>
      <c r="R50" s="152"/>
      <c r="S50" s="153"/>
      <c r="T50" s="154"/>
      <c r="U50" s="150" t="s">
        <v>925</v>
      </c>
      <c r="V50" s="152"/>
      <c r="W50" s="153"/>
    </row>
    <row r="51" spans="1:23" ht="21" customHeight="1">
      <c r="A51" s="132">
        <v>45</v>
      </c>
      <c r="B51" s="129"/>
      <c r="C51" s="130"/>
      <c r="D51" s="131" t="s">
        <v>178</v>
      </c>
      <c r="E51" s="132" t="s">
        <v>2</v>
      </c>
      <c r="F51" s="132" t="s">
        <v>158</v>
      </c>
      <c r="G51" s="133" t="s">
        <v>350</v>
      </c>
      <c r="H51" s="156"/>
      <c r="I51" s="183" t="s">
        <v>737</v>
      </c>
      <c r="J51" s="152"/>
      <c r="K51" s="215"/>
      <c r="L51" s="216"/>
      <c r="M51" s="329" t="s">
        <v>733</v>
      </c>
      <c r="N51" s="138" t="s">
        <v>720</v>
      </c>
      <c r="O51" s="153"/>
      <c r="P51" s="216"/>
      <c r="Q51" s="150" t="s">
        <v>734</v>
      </c>
      <c r="R51" s="152"/>
      <c r="S51" s="153"/>
      <c r="T51" s="154"/>
      <c r="U51" s="150" t="s">
        <v>926</v>
      </c>
      <c r="V51" s="152"/>
      <c r="W51" s="153"/>
    </row>
    <row r="52" spans="1:23" ht="24.75" customHeight="1">
      <c r="A52" s="132">
        <v>46</v>
      </c>
      <c r="B52" s="129"/>
      <c r="C52" s="130" t="s">
        <v>216</v>
      </c>
      <c r="D52" s="140">
        <v>43525</v>
      </c>
      <c r="E52" s="132" t="s">
        <v>4</v>
      </c>
      <c r="F52" s="132" t="s">
        <v>13</v>
      </c>
      <c r="G52" s="133" t="s">
        <v>376</v>
      </c>
      <c r="H52" s="134"/>
      <c r="I52" s="137" t="s">
        <v>398</v>
      </c>
      <c r="J52" s="152"/>
      <c r="K52" s="215"/>
      <c r="L52" s="216"/>
      <c r="M52" s="137" t="s">
        <v>750</v>
      </c>
      <c r="N52" s="138"/>
      <c r="O52" s="153"/>
      <c r="P52" s="216"/>
      <c r="Q52" s="150" t="s">
        <v>772</v>
      </c>
      <c r="R52" s="152"/>
      <c r="S52" s="153"/>
      <c r="T52" s="154"/>
      <c r="U52" s="150" t="s">
        <v>773</v>
      </c>
      <c r="V52" s="152"/>
      <c r="W52" s="153"/>
    </row>
    <row r="53" spans="1:23" ht="51">
      <c r="A53" s="132">
        <v>47</v>
      </c>
      <c r="B53" s="579" t="s">
        <v>217</v>
      </c>
      <c r="C53" s="130" t="s">
        <v>218</v>
      </c>
      <c r="D53" s="131" t="s">
        <v>14</v>
      </c>
      <c r="E53" s="132" t="s">
        <v>7</v>
      </c>
      <c r="F53" s="132" t="s">
        <v>158</v>
      </c>
      <c r="G53" s="133" t="s">
        <v>375</v>
      </c>
      <c r="H53" s="134"/>
      <c r="I53" s="158" t="s">
        <v>397</v>
      </c>
      <c r="J53" s="146"/>
      <c r="K53" s="215"/>
      <c r="L53" s="216"/>
      <c r="M53" s="137" t="s">
        <v>758</v>
      </c>
      <c r="N53" s="138" t="s">
        <v>720</v>
      </c>
      <c r="O53" s="153"/>
      <c r="P53" s="216"/>
      <c r="Q53" s="150" t="s">
        <v>759</v>
      </c>
      <c r="R53" s="152"/>
      <c r="S53" s="153"/>
      <c r="T53" s="154"/>
      <c r="U53" s="150" t="s">
        <v>936</v>
      </c>
      <c r="V53" s="152"/>
      <c r="W53" s="153"/>
    </row>
    <row r="54" spans="1:23" ht="36" customHeight="1">
      <c r="A54" s="132">
        <v>48</v>
      </c>
      <c r="B54" s="579" t="s">
        <v>1009</v>
      </c>
      <c r="C54" s="130" t="s">
        <v>219</v>
      </c>
      <c r="D54" s="581">
        <v>43922</v>
      </c>
      <c r="E54" s="132" t="s">
        <v>4</v>
      </c>
      <c r="F54" s="132" t="s">
        <v>172</v>
      </c>
      <c r="G54" s="133" t="s">
        <v>319</v>
      </c>
      <c r="H54" s="134"/>
      <c r="I54" s="143" t="s">
        <v>435</v>
      </c>
      <c r="J54" s="152"/>
      <c r="K54" s="219"/>
      <c r="L54" s="218"/>
      <c r="M54" s="330" t="s">
        <v>602</v>
      </c>
      <c r="N54" s="196" t="s">
        <v>725</v>
      </c>
      <c r="O54" s="153"/>
      <c r="P54" s="216"/>
      <c r="Q54" s="336" t="s">
        <v>767</v>
      </c>
      <c r="R54" s="152"/>
      <c r="S54" s="153"/>
      <c r="T54" s="154"/>
      <c r="U54" s="336" t="s">
        <v>891</v>
      </c>
      <c r="V54" s="152"/>
      <c r="W54" s="153"/>
    </row>
    <row r="55" spans="1:23" ht="42" customHeight="1">
      <c r="A55" s="132">
        <v>49</v>
      </c>
      <c r="B55" s="129" t="s">
        <v>1010</v>
      </c>
      <c r="C55" s="130" t="s">
        <v>1011</v>
      </c>
      <c r="D55" s="131" t="s">
        <v>15</v>
      </c>
      <c r="E55" s="132" t="s">
        <v>4</v>
      </c>
      <c r="F55" s="132"/>
      <c r="G55" s="133" t="s">
        <v>377</v>
      </c>
      <c r="H55" s="156"/>
      <c r="I55" s="157" t="s">
        <v>392</v>
      </c>
      <c r="J55" s="159" t="s">
        <v>409</v>
      </c>
      <c r="K55" s="215"/>
      <c r="L55" s="216"/>
      <c r="M55" s="137" t="s">
        <v>551</v>
      </c>
      <c r="N55" s="138" t="s">
        <v>724</v>
      </c>
      <c r="O55" s="153"/>
      <c r="P55" s="216"/>
      <c r="Q55" s="337" t="s">
        <v>643</v>
      </c>
      <c r="R55" s="152"/>
      <c r="S55" s="153"/>
      <c r="T55" s="154"/>
      <c r="U55" s="150" t="s">
        <v>962</v>
      </c>
      <c r="V55" s="152"/>
      <c r="W55" s="153"/>
    </row>
    <row r="56" spans="1:23" ht="47.25" customHeight="1">
      <c r="A56" s="132">
        <v>50</v>
      </c>
      <c r="B56" s="160"/>
      <c r="C56" s="161"/>
      <c r="D56" s="162">
        <v>43617</v>
      </c>
      <c r="E56" s="163" t="s">
        <v>4</v>
      </c>
      <c r="F56" s="163" t="s">
        <v>158</v>
      </c>
      <c r="G56" s="164" t="s">
        <v>378</v>
      </c>
      <c r="H56" s="165"/>
      <c r="I56" s="149" t="s">
        <v>774</v>
      </c>
      <c r="J56" s="152"/>
      <c r="K56" s="215"/>
      <c r="L56" s="339"/>
      <c r="M56" s="137" t="s">
        <v>775</v>
      </c>
      <c r="N56" s="138"/>
      <c r="O56" s="153"/>
      <c r="P56" s="216"/>
      <c r="Q56" s="150" t="s">
        <v>776</v>
      </c>
      <c r="R56" s="152"/>
      <c r="S56" s="153"/>
      <c r="T56" s="154"/>
      <c r="U56" s="150" t="s">
        <v>777</v>
      </c>
      <c r="V56" s="152"/>
      <c r="W56" s="153"/>
    </row>
    <row r="57" spans="1:23" ht="165.75">
      <c r="A57" s="132">
        <v>51</v>
      </c>
      <c r="B57" s="129"/>
      <c r="C57" s="130" t="s">
        <v>220</v>
      </c>
      <c r="D57" s="131" t="s">
        <v>14</v>
      </c>
      <c r="E57" s="132" t="s">
        <v>5</v>
      </c>
      <c r="F57" s="132" t="s">
        <v>158</v>
      </c>
      <c r="G57" s="133" t="s">
        <v>372</v>
      </c>
      <c r="H57" s="156"/>
      <c r="I57" s="157" t="s">
        <v>622</v>
      </c>
      <c r="J57" s="159"/>
      <c r="K57" s="215"/>
      <c r="L57" s="216"/>
      <c r="M57" s="137" t="s">
        <v>792</v>
      </c>
      <c r="N57" s="138" t="s">
        <v>720</v>
      </c>
      <c r="O57" s="153"/>
      <c r="P57" s="216"/>
      <c r="Q57" s="137" t="s">
        <v>794</v>
      </c>
      <c r="R57" s="152"/>
      <c r="S57" s="153"/>
      <c r="T57" s="154"/>
      <c r="U57" s="137" t="s">
        <v>865</v>
      </c>
      <c r="V57" s="152"/>
      <c r="W57" s="153"/>
    </row>
    <row r="58" spans="1:23" s="8" customFormat="1" ht="36" customHeight="1">
      <c r="A58" s="132">
        <v>52</v>
      </c>
      <c r="B58" s="132"/>
      <c r="C58" s="132" t="s">
        <v>221</v>
      </c>
      <c r="D58" s="132" t="s">
        <v>15</v>
      </c>
      <c r="E58" s="132" t="s">
        <v>6</v>
      </c>
      <c r="F58" s="132" t="s">
        <v>158</v>
      </c>
      <c r="G58" s="133" t="s">
        <v>362</v>
      </c>
      <c r="H58" s="166"/>
      <c r="I58" s="167" t="s">
        <v>410</v>
      </c>
      <c r="J58" s="167"/>
      <c r="K58" s="168"/>
      <c r="L58" s="216"/>
      <c r="M58" s="149" t="s">
        <v>561</v>
      </c>
      <c r="N58" s="138" t="s">
        <v>720</v>
      </c>
      <c r="O58" s="147"/>
      <c r="P58" s="200"/>
      <c r="Q58" s="149" t="s">
        <v>765</v>
      </c>
      <c r="R58" s="146"/>
      <c r="S58" s="147"/>
      <c r="T58" s="148"/>
      <c r="U58" s="446" t="s">
        <v>819</v>
      </c>
      <c r="V58" s="447"/>
      <c r="W58" s="147"/>
    </row>
    <row r="59" spans="1:23" ht="38.25">
      <c r="A59" s="132">
        <v>53</v>
      </c>
      <c r="B59" s="129"/>
      <c r="C59" s="130" t="s">
        <v>223</v>
      </c>
      <c r="D59" s="131" t="s">
        <v>194</v>
      </c>
      <c r="E59" s="132" t="s">
        <v>6</v>
      </c>
      <c r="F59" s="132" t="s">
        <v>158</v>
      </c>
      <c r="G59" s="133" t="s">
        <v>362</v>
      </c>
      <c r="H59" s="156"/>
      <c r="I59" s="157"/>
      <c r="J59" s="152"/>
      <c r="K59" s="153"/>
      <c r="L59" s="216"/>
      <c r="M59" s="149" t="s">
        <v>726</v>
      </c>
      <c r="N59" s="138" t="s">
        <v>720</v>
      </c>
      <c r="O59" s="153"/>
      <c r="P59" s="216"/>
      <c r="Q59" s="150"/>
      <c r="R59" s="152"/>
      <c r="S59" s="153"/>
      <c r="T59" s="154"/>
      <c r="U59" s="446" t="s">
        <v>820</v>
      </c>
      <c r="V59" s="447"/>
      <c r="W59" s="153"/>
    </row>
    <row r="60" spans="1:23" ht="51" customHeight="1">
      <c r="A60" s="132">
        <v>54</v>
      </c>
      <c r="B60" s="129" t="s">
        <v>324</v>
      </c>
      <c r="C60" s="130" t="s">
        <v>224</v>
      </c>
      <c r="D60" s="131" t="s">
        <v>312</v>
      </c>
      <c r="E60" s="132" t="s">
        <v>1012</v>
      </c>
      <c r="F60" s="132" t="s">
        <v>158</v>
      </c>
      <c r="G60" s="133" t="s">
        <v>362</v>
      </c>
      <c r="H60" s="134"/>
      <c r="I60" s="149" t="s">
        <v>648</v>
      </c>
      <c r="J60" s="152"/>
      <c r="K60" s="153"/>
      <c r="L60" s="216"/>
      <c r="M60" s="149" t="s">
        <v>339</v>
      </c>
      <c r="N60" s="152" t="s">
        <v>339</v>
      </c>
      <c r="O60" s="153"/>
      <c r="P60" s="216"/>
      <c r="Q60" s="150" t="s">
        <v>649</v>
      </c>
      <c r="R60" s="152" t="s">
        <v>339</v>
      </c>
      <c r="S60" s="153"/>
      <c r="T60" s="154"/>
      <c r="U60" s="446" t="s">
        <v>821</v>
      </c>
      <c r="V60" s="447"/>
      <c r="W60" s="153"/>
    </row>
    <row r="61" spans="1:23" ht="38.25">
      <c r="A61" s="132">
        <v>55</v>
      </c>
      <c r="B61" s="129" t="s">
        <v>1013</v>
      </c>
      <c r="C61" s="130" t="s">
        <v>1014</v>
      </c>
      <c r="D61" s="131" t="s">
        <v>312</v>
      </c>
      <c r="E61" s="132" t="s">
        <v>6</v>
      </c>
      <c r="F61" s="132" t="s">
        <v>158</v>
      </c>
      <c r="G61" s="133" t="s">
        <v>362</v>
      </c>
      <c r="H61" s="134"/>
      <c r="I61" s="149"/>
      <c r="J61" s="152"/>
      <c r="K61" s="153"/>
      <c r="L61" s="216"/>
      <c r="M61" s="149" t="s">
        <v>727</v>
      </c>
      <c r="N61" s="138" t="s">
        <v>720</v>
      </c>
      <c r="O61" s="153"/>
      <c r="P61" s="216"/>
      <c r="Q61" s="150" t="s">
        <v>650</v>
      </c>
      <c r="R61" s="152"/>
      <c r="S61" s="153"/>
      <c r="T61" s="154"/>
      <c r="U61" s="150"/>
      <c r="V61" s="152"/>
      <c r="W61" s="153"/>
    </row>
    <row r="62" spans="1:23" ht="25.5">
      <c r="A62" s="132">
        <v>56</v>
      </c>
      <c r="B62" s="129"/>
      <c r="C62" s="130" t="s">
        <v>179</v>
      </c>
      <c r="D62" s="140">
        <v>43709</v>
      </c>
      <c r="E62" s="132" t="s">
        <v>6</v>
      </c>
      <c r="F62" s="132" t="s">
        <v>158</v>
      </c>
      <c r="G62" s="133" t="s">
        <v>362</v>
      </c>
      <c r="H62" s="134"/>
      <c r="I62" s="149"/>
      <c r="J62" s="152"/>
      <c r="K62" s="153"/>
      <c r="L62" s="216"/>
      <c r="M62" s="149" t="s">
        <v>339</v>
      </c>
      <c r="N62" s="152" t="s">
        <v>339</v>
      </c>
      <c r="O62" s="153"/>
      <c r="P62" s="216"/>
      <c r="Q62" s="150" t="s">
        <v>651</v>
      </c>
      <c r="R62" s="152" t="s">
        <v>339</v>
      </c>
      <c r="S62" s="153"/>
      <c r="T62" s="154"/>
      <c r="U62" s="150"/>
      <c r="V62" s="152"/>
      <c r="W62" s="153"/>
    </row>
    <row r="63" spans="1:23" ht="27" customHeight="1">
      <c r="A63" s="132">
        <v>57</v>
      </c>
      <c r="B63" s="129"/>
      <c r="C63" s="130" t="s">
        <v>342</v>
      </c>
      <c r="D63" s="140" t="s">
        <v>15</v>
      </c>
      <c r="E63" s="132" t="s">
        <v>181</v>
      </c>
      <c r="F63" s="132" t="s">
        <v>343</v>
      </c>
      <c r="G63" s="133" t="s">
        <v>363</v>
      </c>
      <c r="H63" s="134"/>
      <c r="I63" s="137" t="s">
        <v>545</v>
      </c>
      <c r="J63" s="138"/>
      <c r="K63" s="153"/>
      <c r="L63" s="216"/>
      <c r="M63" s="137" t="s">
        <v>545</v>
      </c>
      <c r="N63" s="138" t="s">
        <v>720</v>
      </c>
      <c r="O63" s="153"/>
      <c r="P63" s="216"/>
      <c r="Q63" s="150" t="s">
        <v>752</v>
      </c>
      <c r="R63" s="152"/>
      <c r="S63" s="153"/>
      <c r="T63" s="154"/>
      <c r="U63" s="137" t="s">
        <v>877</v>
      </c>
      <c r="V63" s="152"/>
      <c r="W63" s="153"/>
    </row>
    <row r="64" spans="1:23" ht="114.75">
      <c r="A64" s="132">
        <v>58</v>
      </c>
      <c r="B64" s="160" t="s">
        <v>326</v>
      </c>
      <c r="C64" s="161" t="s">
        <v>225</v>
      </c>
      <c r="D64" s="221" t="s">
        <v>198</v>
      </c>
      <c r="E64" s="163" t="s">
        <v>9</v>
      </c>
      <c r="F64" s="163" t="s">
        <v>13</v>
      </c>
      <c r="G64" s="164" t="s">
        <v>422</v>
      </c>
      <c r="H64" s="165"/>
      <c r="I64" s="137" t="s">
        <v>753</v>
      </c>
      <c r="J64" s="152"/>
      <c r="K64" s="153"/>
      <c r="L64" s="216"/>
      <c r="M64" s="137" t="s">
        <v>753</v>
      </c>
      <c r="N64" s="152" t="s">
        <v>339</v>
      </c>
      <c r="O64" s="153"/>
      <c r="P64" s="216"/>
      <c r="Q64" s="139" t="s">
        <v>760</v>
      </c>
      <c r="R64" s="152"/>
      <c r="S64" s="153"/>
      <c r="T64" s="154"/>
      <c r="U64" s="150" t="s">
        <v>878</v>
      </c>
      <c r="V64" s="152"/>
      <c r="W64" s="153"/>
    </row>
    <row r="65" spans="1:23" ht="76.5">
      <c r="A65" s="132">
        <v>59</v>
      </c>
      <c r="B65" s="169" t="s">
        <v>1015</v>
      </c>
      <c r="C65" s="170" t="s">
        <v>226</v>
      </c>
      <c r="D65" s="162">
        <v>43862</v>
      </c>
      <c r="E65" s="132" t="s">
        <v>172</v>
      </c>
      <c r="F65" s="132" t="s">
        <v>181</v>
      </c>
      <c r="G65" s="133" t="s">
        <v>358</v>
      </c>
      <c r="H65" s="156"/>
      <c r="I65" s="171" t="s">
        <v>420</v>
      </c>
      <c r="J65" s="172"/>
      <c r="K65" s="173"/>
      <c r="L65" s="200"/>
      <c r="M65" s="143" t="s">
        <v>540</v>
      </c>
      <c r="N65" s="138" t="s">
        <v>720</v>
      </c>
      <c r="O65" s="153"/>
      <c r="P65" s="216"/>
      <c r="Q65" s="150" t="s">
        <v>771</v>
      </c>
      <c r="R65" s="152"/>
      <c r="S65" s="153"/>
      <c r="T65" s="154"/>
      <c r="U65" s="150"/>
      <c r="V65" s="152"/>
      <c r="W65" s="153"/>
    </row>
    <row r="66" spans="1:23" ht="54" customHeight="1">
      <c r="A66" s="132">
        <v>60</v>
      </c>
      <c r="B66" s="169" t="s">
        <v>1016</v>
      </c>
      <c r="C66" s="174" t="s">
        <v>227</v>
      </c>
      <c r="D66" s="221" t="s">
        <v>14</v>
      </c>
      <c r="E66" s="132" t="s">
        <v>321</v>
      </c>
      <c r="F66" s="132" t="s">
        <v>339</v>
      </c>
      <c r="G66" s="133" t="s">
        <v>319</v>
      </c>
      <c r="H66" s="175"/>
      <c r="I66" s="171" t="s">
        <v>428</v>
      </c>
      <c r="J66" s="172"/>
      <c r="K66" s="219"/>
      <c r="L66" s="218"/>
      <c r="M66" s="330" t="s">
        <v>603</v>
      </c>
      <c r="N66" s="138" t="s">
        <v>720</v>
      </c>
      <c r="O66" s="153"/>
      <c r="P66" s="216"/>
      <c r="Q66" s="336" t="s">
        <v>768</v>
      </c>
      <c r="R66" s="152"/>
      <c r="S66" s="153"/>
      <c r="T66" s="154"/>
      <c r="U66" s="336" t="s">
        <v>883</v>
      </c>
      <c r="V66" s="152"/>
      <c r="W66" s="153"/>
    </row>
    <row r="67" spans="1:23" ht="13.5" customHeight="1">
      <c r="A67" s="132">
        <v>61</v>
      </c>
      <c r="B67" s="176"/>
      <c r="C67" s="170" t="s">
        <v>229</v>
      </c>
      <c r="D67" s="221" t="s">
        <v>14</v>
      </c>
      <c r="E67" s="132" t="s">
        <v>172</v>
      </c>
      <c r="F67" s="132" t="s">
        <v>158</v>
      </c>
      <c r="G67" s="164" t="s">
        <v>359</v>
      </c>
      <c r="H67" s="175"/>
      <c r="I67" s="171" t="s">
        <v>421</v>
      </c>
      <c r="J67" s="172"/>
      <c r="K67" s="173"/>
      <c r="L67" s="200"/>
      <c r="M67" s="143" t="s">
        <v>605</v>
      </c>
      <c r="N67" s="138" t="s">
        <v>720</v>
      </c>
      <c r="O67" s="153"/>
      <c r="P67" s="216"/>
      <c r="Q67" s="150"/>
      <c r="R67" s="152"/>
      <c r="S67" s="153"/>
      <c r="T67" s="154"/>
      <c r="U67" s="150"/>
      <c r="V67" s="152"/>
      <c r="W67" s="153"/>
    </row>
    <row r="68" spans="1:23" ht="26.25" thickBot="1">
      <c r="A68" s="132">
        <v>62</v>
      </c>
      <c r="B68" s="169" t="s">
        <v>1017</v>
      </c>
      <c r="C68" s="174" t="s">
        <v>1018</v>
      </c>
      <c r="D68" s="162">
        <v>44166</v>
      </c>
      <c r="E68" s="132" t="s">
        <v>11</v>
      </c>
      <c r="F68" s="132" t="s">
        <v>158</v>
      </c>
      <c r="G68" s="133" t="s">
        <v>350</v>
      </c>
      <c r="H68" s="156"/>
      <c r="I68" s="157" t="s">
        <v>384</v>
      </c>
      <c r="J68" s="222" t="s">
        <v>563</v>
      </c>
      <c r="K68" s="223"/>
      <c r="L68" s="334"/>
      <c r="M68" s="158" t="s">
        <v>562</v>
      </c>
      <c r="N68" s="177" t="s">
        <v>562</v>
      </c>
      <c r="O68" s="224"/>
      <c r="P68" s="216"/>
      <c r="Q68" s="150" t="str">
        <f>+M68</f>
        <v>Se cumplió</v>
      </c>
      <c r="R68" s="152"/>
      <c r="S68" s="153"/>
      <c r="T68" s="154"/>
      <c r="U68" s="150" t="str">
        <f>+Q68</f>
        <v>Se cumplió</v>
      </c>
      <c r="V68" s="152"/>
      <c r="W68" s="153"/>
    </row>
    <row r="69" spans="1:23" ht="21.75" customHeight="1">
      <c r="A69" s="132">
        <v>63</v>
      </c>
      <c r="B69" s="169" t="s">
        <v>1019</v>
      </c>
      <c r="C69" s="174" t="s">
        <v>158</v>
      </c>
      <c r="D69" s="162">
        <v>43983</v>
      </c>
      <c r="E69" s="132" t="s">
        <v>3</v>
      </c>
      <c r="F69" s="132" t="s">
        <v>175</v>
      </c>
      <c r="G69" s="164" t="s">
        <v>371</v>
      </c>
      <c r="H69" s="165"/>
      <c r="I69" s="137" t="s">
        <v>440</v>
      </c>
      <c r="J69" s="152"/>
      <c r="K69" s="215"/>
      <c r="L69" s="216"/>
      <c r="M69" s="158" t="s">
        <v>630</v>
      </c>
      <c r="N69" s="138" t="s">
        <v>720</v>
      </c>
      <c r="O69" s="153"/>
      <c r="P69" s="216"/>
      <c r="Q69" s="141" t="s">
        <v>625</v>
      </c>
      <c r="R69" s="136" t="s">
        <v>712</v>
      </c>
      <c r="S69" s="153"/>
      <c r="T69" s="154"/>
      <c r="U69" s="150" t="s">
        <v>968</v>
      </c>
      <c r="V69" s="152"/>
      <c r="W69" s="153"/>
    </row>
    <row r="70" spans="1:23" ht="25.5">
      <c r="A70" s="132">
        <v>64</v>
      </c>
      <c r="B70" s="178"/>
      <c r="C70" s="170" t="s">
        <v>231</v>
      </c>
      <c r="D70" s="162">
        <v>43497</v>
      </c>
      <c r="E70" s="132" t="s">
        <v>11</v>
      </c>
      <c r="F70" s="132" t="s">
        <v>158</v>
      </c>
      <c r="G70" s="133" t="s">
        <v>350</v>
      </c>
      <c r="H70" s="156"/>
      <c r="I70" s="157" t="s">
        <v>383</v>
      </c>
      <c r="J70" s="222" t="s">
        <v>955</v>
      </c>
      <c r="K70" s="215"/>
      <c r="L70" s="216"/>
      <c r="M70" s="158" t="s">
        <v>955</v>
      </c>
      <c r="N70" s="177" t="s">
        <v>954</v>
      </c>
      <c r="O70" s="153"/>
      <c r="P70" s="216"/>
      <c r="Q70" s="150" t="s">
        <v>956</v>
      </c>
      <c r="R70" s="152"/>
      <c r="S70" s="153"/>
      <c r="T70" s="154"/>
      <c r="U70" s="150" t="s">
        <v>957</v>
      </c>
      <c r="V70" s="152"/>
      <c r="W70" s="153"/>
    </row>
    <row r="71" spans="1:23" ht="21" customHeight="1">
      <c r="A71" s="132">
        <v>65</v>
      </c>
      <c r="B71" s="179"/>
      <c r="C71" s="174" t="s">
        <v>347</v>
      </c>
      <c r="D71" s="162">
        <v>43556</v>
      </c>
      <c r="E71" s="132" t="s">
        <v>1</v>
      </c>
      <c r="F71" s="132" t="s">
        <v>4</v>
      </c>
      <c r="G71" s="164" t="s">
        <v>353</v>
      </c>
      <c r="H71" s="165"/>
      <c r="I71" s="137" t="s">
        <v>597</v>
      </c>
      <c r="J71" s="152"/>
      <c r="K71" s="215"/>
      <c r="L71" s="216"/>
      <c r="M71" s="137" t="s">
        <v>693</v>
      </c>
      <c r="N71" s="138"/>
      <c r="O71" s="153"/>
      <c r="P71" s="216"/>
      <c r="Q71" s="201" t="s">
        <v>642</v>
      </c>
      <c r="R71" s="152"/>
      <c r="S71" s="153"/>
      <c r="T71" s="154"/>
      <c r="U71" s="150"/>
      <c r="V71" s="152"/>
      <c r="W71" s="153"/>
    </row>
    <row r="72" spans="1:23" ht="25.5">
      <c r="A72" s="132">
        <v>66</v>
      </c>
      <c r="B72" s="169" t="s">
        <v>1020</v>
      </c>
      <c r="C72" s="174" t="s">
        <v>232</v>
      </c>
      <c r="D72" s="162">
        <v>43891</v>
      </c>
      <c r="E72" s="132" t="s">
        <v>1</v>
      </c>
      <c r="F72" s="132" t="s">
        <v>158</v>
      </c>
      <c r="G72" s="164" t="s">
        <v>350</v>
      </c>
      <c r="H72" s="165"/>
      <c r="I72" s="137"/>
      <c r="J72" s="152"/>
      <c r="K72" s="215"/>
      <c r="L72" s="216"/>
      <c r="M72" s="220" t="s">
        <v>551</v>
      </c>
      <c r="N72" s="217" t="s">
        <v>724</v>
      </c>
      <c r="O72" s="153"/>
      <c r="P72" s="216"/>
      <c r="Q72" s="150" t="s">
        <v>911</v>
      </c>
      <c r="R72" s="152"/>
      <c r="S72" s="153"/>
      <c r="T72" s="154"/>
      <c r="U72" s="150" t="s">
        <v>910</v>
      </c>
      <c r="V72" s="152"/>
      <c r="W72" s="153"/>
    </row>
    <row r="73" spans="1:23" ht="38.25" customHeight="1" thickBot="1">
      <c r="A73" s="132">
        <v>67</v>
      </c>
      <c r="B73" s="160" t="s">
        <v>1021</v>
      </c>
      <c r="C73" s="161" t="s">
        <v>233</v>
      </c>
      <c r="D73" s="162">
        <v>43983</v>
      </c>
      <c r="E73" s="132" t="s">
        <v>7</v>
      </c>
      <c r="F73" s="132" t="s">
        <v>373</v>
      </c>
      <c r="G73" s="164" t="s">
        <v>374</v>
      </c>
      <c r="H73" s="175"/>
      <c r="I73" s="157" t="s">
        <v>963</v>
      </c>
      <c r="J73" s="159" t="s">
        <v>564</v>
      </c>
      <c r="K73" s="215"/>
      <c r="L73" s="216"/>
      <c r="M73" s="137" t="s">
        <v>975</v>
      </c>
      <c r="N73" s="138" t="s">
        <v>720</v>
      </c>
      <c r="O73" s="153"/>
      <c r="P73" s="216"/>
      <c r="Q73" s="150" t="s">
        <v>339</v>
      </c>
      <c r="R73" s="152" t="s">
        <v>339</v>
      </c>
      <c r="S73" s="153"/>
      <c r="T73" s="154"/>
      <c r="U73" s="150" t="s">
        <v>339</v>
      </c>
      <c r="V73" s="152" t="s">
        <v>339</v>
      </c>
      <c r="W73" s="153"/>
    </row>
    <row r="74" spans="1:23" ht="46.5" customHeight="1">
      <c r="A74" s="132">
        <v>68</v>
      </c>
      <c r="B74" s="160"/>
      <c r="C74" s="161" t="s">
        <v>234</v>
      </c>
      <c r="D74" s="162">
        <v>43525</v>
      </c>
      <c r="E74" s="132" t="s">
        <v>3</v>
      </c>
      <c r="F74" s="132" t="s">
        <v>158</v>
      </c>
      <c r="G74" s="133" t="s">
        <v>350</v>
      </c>
      <c r="H74" s="156"/>
      <c r="I74" s="157" t="s">
        <v>627</v>
      </c>
      <c r="J74" s="152"/>
      <c r="K74" s="215"/>
      <c r="L74" s="216"/>
      <c r="M74" s="158" t="s">
        <v>631</v>
      </c>
      <c r="N74" s="138" t="s">
        <v>720</v>
      </c>
      <c r="O74" s="153"/>
      <c r="P74" s="218"/>
      <c r="Q74" s="141" t="s">
        <v>632</v>
      </c>
      <c r="R74" s="136" t="s">
        <v>712</v>
      </c>
      <c r="S74" s="153"/>
      <c r="T74" s="154"/>
      <c r="U74" s="141" t="s">
        <v>632</v>
      </c>
      <c r="V74" s="152"/>
      <c r="W74" s="153"/>
    </row>
    <row r="75" spans="1:23" ht="38.25">
      <c r="A75" s="132">
        <v>69</v>
      </c>
      <c r="B75" s="129" t="s">
        <v>344</v>
      </c>
      <c r="C75" s="161" t="s">
        <v>345</v>
      </c>
      <c r="D75" s="162">
        <v>43983</v>
      </c>
      <c r="E75" s="132" t="s">
        <v>1022</v>
      </c>
      <c r="F75" s="132" t="s">
        <v>158</v>
      </c>
      <c r="G75" s="133" t="s">
        <v>350</v>
      </c>
      <c r="H75" s="156"/>
      <c r="I75" s="157" t="s">
        <v>398</v>
      </c>
      <c r="J75" s="152"/>
      <c r="K75" s="215"/>
      <c r="L75" s="216"/>
      <c r="M75" s="158" t="s">
        <v>615</v>
      </c>
      <c r="N75" s="138" t="s">
        <v>720</v>
      </c>
      <c r="O75" s="153"/>
      <c r="P75" s="216"/>
      <c r="Q75" s="141" t="s">
        <v>640</v>
      </c>
      <c r="R75" s="138" t="s">
        <v>724</v>
      </c>
      <c r="S75" s="153"/>
      <c r="T75" s="154"/>
      <c r="U75" s="141" t="s">
        <v>640</v>
      </c>
      <c r="V75" s="152"/>
      <c r="W75" s="153"/>
    </row>
    <row r="76" spans="1:23" ht="26.25" customHeight="1">
      <c r="A76" s="132">
        <v>70</v>
      </c>
      <c r="B76" s="169"/>
      <c r="C76" s="170" t="s">
        <v>236</v>
      </c>
      <c r="D76" s="221" t="s">
        <v>180</v>
      </c>
      <c r="E76" s="132" t="s">
        <v>230</v>
      </c>
      <c r="F76" s="132" t="s">
        <v>158</v>
      </c>
      <c r="G76" s="133" t="s">
        <v>372</v>
      </c>
      <c r="H76" s="134"/>
      <c r="I76" s="137"/>
      <c r="J76" s="138"/>
      <c r="K76" s="215"/>
      <c r="L76" s="216"/>
      <c r="M76" s="137" t="s">
        <v>976</v>
      </c>
      <c r="N76" s="138" t="s">
        <v>565</v>
      </c>
      <c r="O76" s="153"/>
      <c r="P76" s="216"/>
      <c r="Q76" s="150"/>
      <c r="R76" s="152"/>
      <c r="S76" s="153"/>
      <c r="T76" s="154"/>
      <c r="U76" s="150"/>
      <c r="V76" s="152"/>
      <c r="W76" s="153"/>
    </row>
    <row r="77" spans="1:23" ht="38.25">
      <c r="A77" s="132">
        <v>71</v>
      </c>
      <c r="B77" s="169"/>
      <c r="C77" s="174" t="s">
        <v>235</v>
      </c>
      <c r="D77" s="162">
        <v>43525</v>
      </c>
      <c r="E77" s="132" t="s">
        <v>3</v>
      </c>
      <c r="F77" s="132" t="s">
        <v>158</v>
      </c>
      <c r="G77" s="133" t="s">
        <v>350</v>
      </c>
      <c r="H77" s="156"/>
      <c r="I77" s="157" t="s">
        <v>398</v>
      </c>
      <c r="J77" s="152"/>
      <c r="K77" s="215"/>
      <c r="L77" s="216"/>
      <c r="M77" s="158" t="s">
        <v>633</v>
      </c>
      <c r="N77" s="138" t="s">
        <v>720</v>
      </c>
      <c r="O77" s="153"/>
      <c r="P77" s="216"/>
      <c r="Q77" s="141" t="s">
        <v>634</v>
      </c>
      <c r="R77" s="138" t="s">
        <v>724</v>
      </c>
      <c r="S77" s="153"/>
      <c r="T77" s="154"/>
      <c r="U77" s="141" t="s">
        <v>927</v>
      </c>
      <c r="V77" s="152"/>
      <c r="W77" s="153"/>
    </row>
    <row r="78" spans="1:23" ht="38.25">
      <c r="A78" s="132">
        <v>72</v>
      </c>
      <c r="B78" s="160"/>
      <c r="C78" s="161" t="s">
        <v>232</v>
      </c>
      <c r="D78" s="162">
        <v>43525</v>
      </c>
      <c r="E78" s="132" t="s">
        <v>3</v>
      </c>
      <c r="F78" s="132" t="s">
        <v>158</v>
      </c>
      <c r="G78" s="133" t="s">
        <v>350</v>
      </c>
      <c r="H78" s="156"/>
      <c r="I78" s="157" t="s">
        <v>398</v>
      </c>
      <c r="J78" s="152"/>
      <c r="K78" s="215"/>
      <c r="L78" s="216"/>
      <c r="M78" s="158" t="s">
        <v>635</v>
      </c>
      <c r="N78" s="138" t="s">
        <v>720</v>
      </c>
      <c r="O78" s="153"/>
      <c r="P78" s="216"/>
      <c r="Q78" s="141" t="s">
        <v>640</v>
      </c>
      <c r="R78" s="138" t="s">
        <v>724</v>
      </c>
      <c r="S78" s="153"/>
      <c r="T78" s="154"/>
      <c r="U78" s="150" t="s">
        <v>928</v>
      </c>
      <c r="V78" s="152"/>
      <c r="W78" s="153"/>
    </row>
    <row r="79" spans="1:23" ht="68.25" customHeight="1">
      <c r="A79" s="132">
        <v>73</v>
      </c>
      <c r="B79" s="160"/>
      <c r="C79" s="180" t="s">
        <v>237</v>
      </c>
      <c r="D79" s="162">
        <v>43525</v>
      </c>
      <c r="E79" s="132" t="s">
        <v>2</v>
      </c>
      <c r="F79" s="132" t="s">
        <v>7</v>
      </c>
      <c r="G79" s="133" t="s">
        <v>370</v>
      </c>
      <c r="H79" s="156"/>
      <c r="I79" s="183" t="s">
        <v>735</v>
      </c>
      <c r="J79" s="319"/>
      <c r="K79" s="215"/>
      <c r="L79" s="216"/>
      <c r="M79" s="158" t="s">
        <v>551</v>
      </c>
      <c r="N79" s="177" t="s">
        <v>724</v>
      </c>
      <c r="O79" s="153"/>
      <c r="P79" s="216"/>
      <c r="Q79" s="150" t="s">
        <v>916</v>
      </c>
      <c r="R79" s="152"/>
      <c r="S79" s="153"/>
      <c r="T79" s="154"/>
      <c r="U79" s="150" t="s">
        <v>915</v>
      </c>
      <c r="V79" s="152"/>
      <c r="W79" s="153"/>
    </row>
    <row r="80" spans="1:23" ht="38.25">
      <c r="A80" s="132">
        <v>74</v>
      </c>
      <c r="B80" s="176"/>
      <c r="C80" s="170" t="s">
        <v>228</v>
      </c>
      <c r="D80" s="162">
        <v>43525</v>
      </c>
      <c r="E80" s="132" t="s">
        <v>2</v>
      </c>
      <c r="F80" s="132" t="s">
        <v>6</v>
      </c>
      <c r="G80" s="133" t="s">
        <v>369</v>
      </c>
      <c r="H80" s="156"/>
      <c r="I80" s="157" t="s">
        <v>398</v>
      </c>
      <c r="J80" s="138"/>
      <c r="K80" s="215"/>
      <c r="L80" s="218"/>
      <c r="M80" s="183" t="s">
        <v>567</v>
      </c>
      <c r="N80" s="181" t="s">
        <v>568</v>
      </c>
      <c r="O80" s="153"/>
      <c r="P80" s="216"/>
      <c r="Q80" s="150" t="s">
        <v>736</v>
      </c>
      <c r="R80" s="152"/>
      <c r="S80" s="153"/>
      <c r="T80" s="154"/>
      <c r="U80" s="150" t="s">
        <v>924</v>
      </c>
      <c r="V80" s="152"/>
      <c r="W80" s="153"/>
    </row>
    <row r="81" spans="1:23" ht="25.5">
      <c r="A81" s="132">
        <v>75</v>
      </c>
      <c r="B81" s="169"/>
      <c r="C81" s="170" t="s">
        <v>226</v>
      </c>
      <c r="D81" s="162">
        <v>43525</v>
      </c>
      <c r="E81" s="132" t="s">
        <v>2</v>
      </c>
      <c r="F81" s="132" t="s">
        <v>158</v>
      </c>
      <c r="G81" s="133" t="s">
        <v>350</v>
      </c>
      <c r="H81" s="156"/>
      <c r="I81" s="183" t="s">
        <v>737</v>
      </c>
      <c r="J81" s="177"/>
      <c r="K81" s="215"/>
      <c r="L81" s="216"/>
      <c r="M81" s="158" t="s">
        <v>551</v>
      </c>
      <c r="N81" s="177" t="s">
        <v>724</v>
      </c>
      <c r="O81" s="153"/>
      <c r="P81" s="216"/>
      <c r="Q81" s="150" t="s">
        <v>916</v>
      </c>
      <c r="R81" s="152"/>
      <c r="S81" s="153"/>
      <c r="T81" s="154"/>
      <c r="U81" s="150" t="s">
        <v>916</v>
      </c>
      <c r="V81" s="152"/>
      <c r="W81" s="153"/>
    </row>
    <row r="82" spans="1:23" ht="16.5" customHeight="1">
      <c r="A82" s="132">
        <v>76</v>
      </c>
      <c r="B82" s="179"/>
      <c r="C82" s="182" t="s">
        <v>348</v>
      </c>
      <c r="D82" s="131" t="s">
        <v>158</v>
      </c>
      <c r="E82" s="132" t="s">
        <v>4</v>
      </c>
      <c r="F82" s="132" t="s">
        <v>349</v>
      </c>
      <c r="G82" s="133" t="s">
        <v>66</v>
      </c>
      <c r="H82" s="156"/>
      <c r="I82" s="157" t="s">
        <v>398</v>
      </c>
      <c r="J82" s="138"/>
      <c r="K82" s="215"/>
      <c r="L82" s="216"/>
      <c r="M82" s="137" t="s">
        <v>728</v>
      </c>
      <c r="N82" s="138"/>
      <c r="O82" s="153"/>
      <c r="P82" s="216"/>
      <c r="Q82" s="150" t="s">
        <v>729</v>
      </c>
      <c r="R82" s="152"/>
      <c r="S82" s="153"/>
      <c r="T82" s="154"/>
      <c r="U82" s="150" t="s">
        <v>778</v>
      </c>
      <c r="V82" s="152"/>
      <c r="W82" s="153"/>
    </row>
    <row r="83" spans="1:23" ht="25.5">
      <c r="A83" s="132">
        <v>77</v>
      </c>
      <c r="B83" s="160"/>
      <c r="C83" s="161" t="s">
        <v>238</v>
      </c>
      <c r="D83" s="221" t="s">
        <v>312</v>
      </c>
      <c r="E83" s="132"/>
      <c r="F83" s="132" t="s">
        <v>158</v>
      </c>
      <c r="G83" s="164" t="s">
        <v>378</v>
      </c>
      <c r="H83" s="165"/>
      <c r="I83" s="137" t="s">
        <v>398</v>
      </c>
      <c r="J83" s="152"/>
      <c r="K83" s="215"/>
      <c r="L83" s="216"/>
      <c r="M83" s="137" t="s">
        <v>730</v>
      </c>
      <c r="N83" s="138"/>
      <c r="O83" s="153"/>
      <c r="P83" s="216"/>
      <c r="Q83" s="150" t="s">
        <v>731</v>
      </c>
      <c r="R83" s="152"/>
      <c r="S83" s="153"/>
      <c r="T83" s="154"/>
      <c r="U83" s="150" t="s">
        <v>779</v>
      </c>
      <c r="V83" s="152"/>
      <c r="W83" s="153"/>
    </row>
    <row r="84" spans="1:23" ht="69.95" customHeight="1">
      <c r="A84" s="132">
        <v>78</v>
      </c>
      <c r="B84" s="160"/>
      <c r="C84" s="161" t="s">
        <v>334</v>
      </c>
      <c r="D84" s="160" t="s">
        <v>336</v>
      </c>
      <c r="E84" s="132" t="s">
        <v>2</v>
      </c>
      <c r="F84" s="132" t="s">
        <v>158</v>
      </c>
      <c r="G84" s="133" t="s">
        <v>350</v>
      </c>
      <c r="H84" s="156"/>
      <c r="I84" s="157" t="s">
        <v>399</v>
      </c>
      <c r="J84" s="159" t="s">
        <v>738</v>
      </c>
      <c r="K84" s="215"/>
      <c r="L84" s="216"/>
      <c r="M84" s="158" t="s">
        <v>740</v>
      </c>
      <c r="N84" s="177" t="s">
        <v>724</v>
      </c>
      <c r="O84" s="153"/>
      <c r="P84" s="216"/>
      <c r="Q84" s="150" t="s">
        <v>741</v>
      </c>
      <c r="R84" s="152"/>
      <c r="S84" s="153"/>
      <c r="T84" s="154"/>
      <c r="U84" s="150" t="s">
        <v>923</v>
      </c>
      <c r="V84" s="152"/>
      <c r="W84" s="153"/>
    </row>
    <row r="85" spans="1:23" ht="38.25">
      <c r="A85" s="132">
        <v>79</v>
      </c>
      <c r="B85" s="160" t="s">
        <v>1023</v>
      </c>
      <c r="C85" s="161" t="s">
        <v>1025</v>
      </c>
      <c r="D85" s="582">
        <v>43862</v>
      </c>
      <c r="E85" s="132" t="s">
        <v>2</v>
      </c>
      <c r="F85" s="132" t="s">
        <v>158</v>
      </c>
      <c r="G85" s="133" t="s">
        <v>350</v>
      </c>
      <c r="H85" s="156"/>
      <c r="I85" s="157" t="s">
        <v>743</v>
      </c>
      <c r="J85" s="159" t="s">
        <v>406</v>
      </c>
      <c r="K85" s="215"/>
      <c r="L85" s="218"/>
      <c r="M85" s="183" t="s">
        <v>742</v>
      </c>
      <c r="N85" s="181" t="s">
        <v>596</v>
      </c>
      <c r="O85" s="153"/>
      <c r="P85" s="216"/>
      <c r="Q85" s="150" t="s">
        <v>744</v>
      </c>
      <c r="R85" s="152"/>
      <c r="S85" s="153"/>
      <c r="T85" s="225"/>
      <c r="U85" s="150" t="s">
        <v>922</v>
      </c>
      <c r="V85" s="152"/>
      <c r="W85" s="153"/>
    </row>
    <row r="86" spans="1:23" ht="89.25">
      <c r="A86" s="132">
        <v>80</v>
      </c>
      <c r="B86" s="160" t="s">
        <v>1024</v>
      </c>
      <c r="C86" s="161" t="s">
        <v>1025</v>
      </c>
      <c r="D86" s="160" t="s">
        <v>336</v>
      </c>
      <c r="E86" s="132" t="s">
        <v>2</v>
      </c>
      <c r="F86" s="132" t="s">
        <v>158</v>
      </c>
      <c r="G86" s="133" t="s">
        <v>350</v>
      </c>
      <c r="H86" s="156"/>
      <c r="I86" s="183" t="s">
        <v>400</v>
      </c>
      <c r="J86" s="159" t="s">
        <v>407</v>
      </c>
      <c r="K86" s="215"/>
      <c r="L86" s="216"/>
      <c r="M86" s="158" t="s">
        <v>745</v>
      </c>
      <c r="N86" s="177"/>
      <c r="O86" s="153"/>
      <c r="P86" s="216"/>
      <c r="Q86" s="150" t="s">
        <v>746</v>
      </c>
      <c r="R86" s="152"/>
      <c r="S86" s="153"/>
      <c r="T86" s="225"/>
      <c r="U86" s="150" t="s">
        <v>921</v>
      </c>
      <c r="V86" s="152"/>
      <c r="W86" s="153"/>
    </row>
    <row r="87" spans="1:23" ht="38.25">
      <c r="A87" s="132">
        <v>81</v>
      </c>
      <c r="B87" s="160" t="s">
        <v>1026</v>
      </c>
      <c r="C87" s="161" t="s">
        <v>1025</v>
      </c>
      <c r="D87" s="160" t="s">
        <v>336</v>
      </c>
      <c r="E87" s="132" t="s">
        <v>2</v>
      </c>
      <c r="F87" s="132" t="s">
        <v>158</v>
      </c>
      <c r="G87" s="133" t="s">
        <v>350</v>
      </c>
      <c r="H87" s="156"/>
      <c r="I87" s="157" t="s">
        <v>747</v>
      </c>
      <c r="J87" s="159" t="s">
        <v>408</v>
      </c>
      <c r="K87" s="215"/>
      <c r="L87" s="218"/>
      <c r="M87" s="331" t="s">
        <v>640</v>
      </c>
      <c r="N87" s="138"/>
      <c r="O87" s="153"/>
      <c r="P87" s="216"/>
      <c r="Q87" s="150" t="s">
        <v>920</v>
      </c>
      <c r="R87" s="152"/>
      <c r="S87" s="153"/>
      <c r="T87" s="225"/>
      <c r="U87" s="150" t="s">
        <v>919</v>
      </c>
      <c r="V87" s="152"/>
      <c r="W87" s="153"/>
    </row>
    <row r="88" spans="1:23" ht="26.25" thickBot="1">
      <c r="A88" s="132">
        <v>82</v>
      </c>
      <c r="B88" s="160" t="s">
        <v>1027</v>
      </c>
      <c r="C88" s="161" t="s">
        <v>1025</v>
      </c>
      <c r="D88" s="160" t="s">
        <v>336</v>
      </c>
      <c r="E88" s="132" t="s">
        <v>2</v>
      </c>
      <c r="F88" s="132" t="s">
        <v>158</v>
      </c>
      <c r="G88" s="133" t="s">
        <v>350</v>
      </c>
      <c r="H88" s="156"/>
      <c r="I88" s="183" t="s">
        <v>398</v>
      </c>
      <c r="J88" s="320"/>
      <c r="K88" s="215"/>
      <c r="L88" s="216"/>
      <c r="M88" s="183" t="s">
        <v>398</v>
      </c>
      <c r="N88" s="177"/>
      <c r="O88" s="153"/>
      <c r="P88" s="216"/>
      <c r="Q88" s="150" t="s">
        <v>748</v>
      </c>
      <c r="R88" s="152"/>
      <c r="S88" s="153"/>
      <c r="T88" s="225"/>
      <c r="U88" s="150" t="s">
        <v>918</v>
      </c>
      <c r="V88" s="152"/>
      <c r="W88" s="153"/>
    </row>
    <row r="89" spans="1:23" ht="40.5" customHeight="1">
      <c r="A89" s="132">
        <v>83</v>
      </c>
      <c r="B89" s="160"/>
      <c r="C89" s="161" t="s">
        <v>334</v>
      </c>
      <c r="D89" s="160" t="s">
        <v>336</v>
      </c>
      <c r="E89" s="132" t="s">
        <v>3</v>
      </c>
      <c r="F89" s="132" t="s">
        <v>158</v>
      </c>
      <c r="G89" s="133" t="s">
        <v>350</v>
      </c>
      <c r="H89" s="156"/>
      <c r="I89" s="157" t="s">
        <v>426</v>
      </c>
      <c r="J89" s="138" t="s">
        <v>720</v>
      </c>
      <c r="K89" s="215"/>
      <c r="L89" s="216"/>
      <c r="M89" s="157" t="s">
        <v>640</v>
      </c>
      <c r="N89" s="138" t="s">
        <v>724</v>
      </c>
      <c r="O89" s="153"/>
      <c r="P89" s="218"/>
      <c r="Q89" s="141" t="s">
        <v>616</v>
      </c>
      <c r="R89" s="136" t="s">
        <v>712</v>
      </c>
      <c r="S89" s="153"/>
      <c r="T89" s="225"/>
      <c r="U89" s="150" t="s">
        <v>969</v>
      </c>
      <c r="V89" s="152"/>
      <c r="W89" s="153"/>
    </row>
    <row r="90" spans="1:23" ht="25.5">
      <c r="A90" s="132">
        <v>84</v>
      </c>
      <c r="B90" s="160" t="s">
        <v>1028</v>
      </c>
      <c r="C90" s="161" t="s">
        <v>334</v>
      </c>
      <c r="D90" s="160" t="s">
        <v>336</v>
      </c>
      <c r="E90" s="132" t="s">
        <v>2</v>
      </c>
      <c r="F90" s="132" t="s">
        <v>158</v>
      </c>
      <c r="G90" s="133" t="s">
        <v>350</v>
      </c>
      <c r="H90" s="156"/>
      <c r="I90" s="157" t="s">
        <v>401</v>
      </c>
      <c r="J90" s="138" t="s">
        <v>720</v>
      </c>
      <c r="K90" s="215"/>
      <c r="L90" s="216"/>
      <c r="M90" s="158" t="s">
        <v>551</v>
      </c>
      <c r="N90" s="177" t="s">
        <v>724</v>
      </c>
      <c r="O90" s="153"/>
      <c r="P90" s="216"/>
      <c r="Q90" s="150" t="s">
        <v>917</v>
      </c>
      <c r="R90" s="152"/>
      <c r="S90" s="153"/>
      <c r="T90" s="154"/>
      <c r="U90" s="150"/>
      <c r="V90" s="152"/>
      <c r="W90" s="153"/>
    </row>
    <row r="91" spans="1:23" ht="25.5">
      <c r="A91" s="132">
        <v>85</v>
      </c>
      <c r="B91" s="160" t="s">
        <v>1029</v>
      </c>
      <c r="C91" s="161" t="s">
        <v>334</v>
      </c>
      <c r="D91" s="160" t="s">
        <v>336</v>
      </c>
      <c r="E91" s="132" t="s">
        <v>4</v>
      </c>
      <c r="F91" s="132" t="s">
        <v>158</v>
      </c>
      <c r="G91" s="164" t="s">
        <v>378</v>
      </c>
      <c r="H91" s="175"/>
      <c r="I91" s="157" t="s">
        <v>780</v>
      </c>
      <c r="J91" s="138" t="s">
        <v>720</v>
      </c>
      <c r="K91" s="215"/>
      <c r="L91" s="216"/>
      <c r="M91" s="137" t="s">
        <v>781</v>
      </c>
      <c r="N91" s="138"/>
      <c r="O91" s="153"/>
      <c r="P91" s="216"/>
      <c r="Q91" s="201" t="s">
        <v>641</v>
      </c>
      <c r="R91" s="152"/>
      <c r="S91" s="153"/>
      <c r="T91" s="154"/>
      <c r="U91" s="150" t="s">
        <v>964</v>
      </c>
      <c r="V91" s="152"/>
      <c r="W91" s="153"/>
    </row>
    <row r="92" spans="1:23" ht="41.25" customHeight="1" thickBot="1">
      <c r="A92" s="132">
        <v>86</v>
      </c>
      <c r="B92" s="160" t="s">
        <v>1030</v>
      </c>
      <c r="C92" s="161" t="s">
        <v>334</v>
      </c>
      <c r="D92" s="160" t="s">
        <v>336</v>
      </c>
      <c r="E92" s="132" t="s">
        <v>4</v>
      </c>
      <c r="F92" s="132" t="s">
        <v>158</v>
      </c>
      <c r="G92" s="164" t="s">
        <v>378</v>
      </c>
      <c r="H92" s="175"/>
      <c r="I92" s="157" t="s">
        <v>451</v>
      </c>
      <c r="J92" s="138" t="s">
        <v>720</v>
      </c>
      <c r="K92" s="215"/>
      <c r="L92" s="231"/>
      <c r="M92" s="137" t="s">
        <v>551</v>
      </c>
      <c r="N92" s="138" t="s">
        <v>724</v>
      </c>
      <c r="O92" s="153"/>
      <c r="P92" s="216"/>
      <c r="Q92" s="201"/>
      <c r="R92" s="152"/>
      <c r="S92" s="153"/>
      <c r="T92" s="154"/>
      <c r="U92" s="150" t="s">
        <v>869</v>
      </c>
      <c r="V92" s="152"/>
      <c r="W92" s="153"/>
    </row>
    <row r="93" spans="1:23" ht="39" thickBot="1">
      <c r="A93" s="132">
        <v>87</v>
      </c>
      <c r="B93" s="160" t="s">
        <v>1031</v>
      </c>
      <c r="C93" s="161" t="s">
        <v>334</v>
      </c>
      <c r="D93" s="160" t="s">
        <v>336</v>
      </c>
      <c r="E93" s="132" t="s">
        <v>4</v>
      </c>
      <c r="F93" s="132" t="s">
        <v>158</v>
      </c>
      <c r="G93" s="164" t="s">
        <v>378</v>
      </c>
      <c r="H93" s="226"/>
      <c r="I93" s="318" t="s">
        <v>432</v>
      </c>
      <c r="J93" s="138" t="s">
        <v>720</v>
      </c>
      <c r="K93" s="228"/>
      <c r="L93" s="332"/>
      <c r="M93" s="335" t="s">
        <v>782</v>
      </c>
      <c r="N93" s="138" t="s">
        <v>724</v>
      </c>
      <c r="O93" s="230"/>
      <c r="P93" s="231"/>
      <c r="Q93" s="203" t="s">
        <v>867</v>
      </c>
      <c r="R93" s="227"/>
      <c r="S93" s="230"/>
      <c r="T93" s="229"/>
      <c r="U93" s="232" t="s">
        <v>868</v>
      </c>
      <c r="V93" s="227"/>
      <c r="W93" s="230"/>
    </row>
    <row r="94" spans="1:23">
      <c r="I94" s="8"/>
      <c r="J94" s="8"/>
      <c r="K94" s="8"/>
      <c r="L94" s="8"/>
      <c r="M94" s="185"/>
      <c r="R94" s="321"/>
    </row>
    <row r="95" spans="1:23">
      <c r="R95" s="321"/>
    </row>
    <row r="96" spans="1:23" ht="31.5" customHeight="1">
      <c r="R96" s="321"/>
    </row>
    <row r="97" spans="3:18">
      <c r="R97" s="321"/>
    </row>
    <row r="98" spans="3:18">
      <c r="R98" s="321"/>
    </row>
    <row r="99" spans="3:18">
      <c r="R99" s="321"/>
    </row>
    <row r="100" spans="3:18">
      <c r="R100" s="321"/>
    </row>
    <row r="102" spans="3:18">
      <c r="C102" s="233"/>
    </row>
  </sheetData>
  <autoFilter ref="A4:G93">
    <filterColumn colId="4"/>
  </autoFilter>
  <mergeCells count="13">
    <mergeCell ref="U58:V58"/>
    <mergeCell ref="U59:V59"/>
    <mergeCell ref="U60:V60"/>
    <mergeCell ref="A1:W1"/>
    <mergeCell ref="A2:W2"/>
    <mergeCell ref="A4:A5"/>
    <mergeCell ref="B4:B5"/>
    <mergeCell ref="C4:C5"/>
    <mergeCell ref="D4:D5"/>
    <mergeCell ref="I4:K4"/>
    <mergeCell ref="M4:O4"/>
    <mergeCell ref="Q4:S4"/>
    <mergeCell ref="U4:W4"/>
  </mergeCells>
  <conditionalFormatting sqref="B70">
    <cfRule type="containsText" dxfId="2" priority="1" operator="containsText" text="BAJA">
      <formula>NOT(ISERROR(SEARCH("BAJA",B70)))</formula>
    </cfRule>
    <cfRule type="containsText" dxfId="1" priority="2" operator="containsText" text="MEDIA">
      <formula>NOT(ISERROR(SEARCH("MEDIA",B70)))</formula>
    </cfRule>
    <cfRule type="containsText" dxfId="0" priority="3" operator="containsText" text="ALTA">
      <formula>NOT(ISERROR(SEARCH("ALTA",B70)))</formula>
    </cfRule>
  </conditionalFormatting>
  <dataValidations disablePrompts="1" count="1">
    <dataValidation allowBlank="1" showInputMessage="1" showErrorMessage="1" sqref="F35"/>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BH21"/>
  <sheetViews>
    <sheetView topLeftCell="B1" zoomScale="70" zoomScaleNormal="70" workbookViewId="0">
      <pane xSplit="1" ySplit="5" topLeftCell="C7" activePane="bottomRight" state="frozen"/>
      <selection activeCell="B1" sqref="B1"/>
      <selection pane="topRight" activeCell="C1" sqref="C1"/>
      <selection pane="bottomLeft" activeCell="B6" sqref="B6"/>
      <selection pane="bottomRight" activeCell="C12" sqref="C12"/>
    </sheetView>
  </sheetViews>
  <sheetFormatPr baseColWidth="10" defaultRowHeight="15"/>
  <cols>
    <col min="1" max="1" width="38.140625" customWidth="1"/>
    <col min="2" max="2" width="27.85546875" customWidth="1"/>
    <col min="3" max="3" width="39" customWidth="1"/>
    <col min="4" max="4" width="22.42578125" customWidth="1"/>
    <col min="5" max="5" width="2" customWidth="1"/>
    <col min="6" max="53" width="2" hidden="1" customWidth="1"/>
    <col min="54" max="55" width="2.85546875" hidden="1" customWidth="1"/>
    <col min="56" max="56" width="46.140625" customWidth="1"/>
    <col min="57" max="57" width="15.85546875" customWidth="1"/>
    <col min="58" max="58" width="29.42578125" customWidth="1"/>
    <col min="59" max="59" width="11.42578125" style="342" customWidth="1"/>
    <col min="60" max="60" width="49.5703125" customWidth="1"/>
  </cols>
  <sheetData>
    <row r="1" spans="1:60" ht="24" customHeight="1">
      <c r="A1" s="457"/>
      <c r="B1" s="458"/>
      <c r="C1" s="459" t="s">
        <v>239</v>
      </c>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row>
    <row r="2" spans="1:60">
      <c r="A2" s="456" t="s">
        <v>240</v>
      </c>
      <c r="B2" s="456"/>
      <c r="C2" s="456"/>
      <c r="D2" s="456"/>
      <c r="E2" s="456"/>
      <c r="F2" s="456"/>
      <c r="G2" s="456"/>
      <c r="H2" s="456"/>
      <c r="I2" s="456"/>
      <c r="J2" s="456"/>
      <c r="K2" s="456"/>
      <c r="L2" s="456"/>
      <c r="M2" s="456"/>
      <c r="N2" s="461" t="s">
        <v>241</v>
      </c>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3"/>
      <c r="AW2" s="461" t="s">
        <v>242</v>
      </c>
      <c r="AX2" s="462"/>
      <c r="AY2" s="462"/>
      <c r="AZ2" s="462"/>
      <c r="BA2" s="462"/>
      <c r="BB2" s="462"/>
      <c r="BC2" s="462"/>
      <c r="BD2" s="463"/>
    </row>
    <row r="3" spans="1:60" ht="15.75" thickBot="1">
      <c r="A3" s="456" t="s">
        <v>243</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t="s">
        <v>244</v>
      </c>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row>
    <row r="4" spans="1:60">
      <c r="A4" s="464" t="s">
        <v>245</v>
      </c>
      <c r="B4" s="464" t="s">
        <v>246</v>
      </c>
      <c r="C4" s="464" t="s">
        <v>247</v>
      </c>
      <c r="D4" s="466" t="s">
        <v>248</v>
      </c>
      <c r="E4" s="467"/>
      <c r="F4" s="468"/>
      <c r="G4" s="468"/>
      <c r="H4" s="468"/>
      <c r="I4" s="468"/>
      <c r="J4" s="468"/>
      <c r="K4" s="468"/>
      <c r="L4" s="468"/>
      <c r="M4" s="468"/>
      <c r="N4" s="468"/>
      <c r="O4" s="468"/>
      <c r="P4" s="468"/>
      <c r="Q4" s="468"/>
      <c r="R4" s="468"/>
      <c r="S4" s="468"/>
      <c r="T4" s="468"/>
      <c r="U4" s="468"/>
      <c r="V4" s="468"/>
      <c r="W4" s="468"/>
      <c r="X4" s="468"/>
      <c r="Y4" s="468"/>
      <c r="Z4" s="468"/>
      <c r="AA4" s="468"/>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70"/>
      <c r="BA4" s="474" t="s">
        <v>249</v>
      </c>
      <c r="BB4" s="474"/>
      <c r="BC4" s="474"/>
      <c r="BD4" s="465" t="s">
        <v>250</v>
      </c>
      <c r="BE4" s="471" t="s">
        <v>940</v>
      </c>
      <c r="BF4" s="403"/>
      <c r="BG4" s="471" t="s">
        <v>796</v>
      </c>
      <c r="BH4" s="475" t="s">
        <v>937</v>
      </c>
    </row>
    <row r="5" spans="1:60" ht="45.75" customHeight="1" thickBot="1">
      <c r="A5" s="465"/>
      <c r="B5" s="465"/>
      <c r="C5" s="465"/>
      <c r="D5" s="465"/>
      <c r="E5" s="464" t="s">
        <v>252</v>
      </c>
      <c r="F5" s="464"/>
      <c r="G5" s="464"/>
      <c r="H5" s="464"/>
      <c r="I5" s="464" t="s">
        <v>253</v>
      </c>
      <c r="J5" s="464"/>
      <c r="K5" s="464"/>
      <c r="L5" s="464"/>
      <c r="M5" s="471" t="s">
        <v>254</v>
      </c>
      <c r="N5" s="472"/>
      <c r="O5" s="472"/>
      <c r="P5" s="473"/>
      <c r="Q5" s="471" t="s">
        <v>255</v>
      </c>
      <c r="R5" s="472"/>
      <c r="S5" s="472"/>
      <c r="T5" s="473"/>
      <c r="U5" s="471" t="s">
        <v>256</v>
      </c>
      <c r="V5" s="472"/>
      <c r="W5" s="472"/>
      <c r="X5" s="473"/>
      <c r="Y5" s="471" t="s">
        <v>257</v>
      </c>
      <c r="Z5" s="472"/>
      <c r="AA5" s="472"/>
      <c r="AB5" s="473"/>
      <c r="AC5" s="471" t="s">
        <v>258</v>
      </c>
      <c r="AD5" s="472"/>
      <c r="AE5" s="472"/>
      <c r="AF5" s="473"/>
      <c r="AG5" s="471" t="s">
        <v>259</v>
      </c>
      <c r="AH5" s="472"/>
      <c r="AI5" s="472"/>
      <c r="AJ5" s="473"/>
      <c r="AK5" s="471" t="s">
        <v>260</v>
      </c>
      <c r="AL5" s="472"/>
      <c r="AM5" s="472"/>
      <c r="AN5" s="473"/>
      <c r="AO5" s="471" t="s">
        <v>261</v>
      </c>
      <c r="AP5" s="472"/>
      <c r="AQ5" s="472"/>
      <c r="AR5" s="473"/>
      <c r="AS5" s="471" t="s">
        <v>262</v>
      </c>
      <c r="AT5" s="472"/>
      <c r="AU5" s="472"/>
      <c r="AV5" s="473"/>
      <c r="AW5" s="471" t="s">
        <v>263</v>
      </c>
      <c r="AX5" s="472"/>
      <c r="AY5" s="472"/>
      <c r="AZ5" s="472"/>
      <c r="BA5" s="340" t="s">
        <v>264</v>
      </c>
      <c r="BB5" s="340" t="s">
        <v>265</v>
      </c>
      <c r="BC5" s="340" t="s">
        <v>266</v>
      </c>
      <c r="BD5" s="465"/>
      <c r="BE5" s="471"/>
      <c r="BF5" s="403" t="s">
        <v>939</v>
      </c>
      <c r="BG5" s="471"/>
      <c r="BH5" s="476"/>
    </row>
    <row r="6" spans="1:60" ht="105.75" customHeight="1" thickBot="1">
      <c r="A6" s="498" t="s">
        <v>938</v>
      </c>
      <c r="B6" s="495" t="s">
        <v>797</v>
      </c>
      <c r="C6" s="343" t="s">
        <v>798</v>
      </c>
      <c r="D6" s="344" t="s">
        <v>799</v>
      </c>
      <c r="E6" s="345"/>
      <c r="F6" s="345"/>
      <c r="G6" s="345"/>
      <c r="H6" s="345"/>
      <c r="I6" s="345"/>
      <c r="J6" s="345"/>
      <c r="K6" s="345"/>
      <c r="L6" s="345"/>
      <c r="M6" s="345"/>
      <c r="N6" s="344" t="s">
        <v>310</v>
      </c>
      <c r="O6" s="345"/>
      <c r="P6" s="345"/>
      <c r="Q6" s="345"/>
      <c r="R6" s="345"/>
      <c r="S6" s="345"/>
      <c r="T6" s="345"/>
      <c r="U6" s="346"/>
      <c r="V6" s="345"/>
      <c r="W6" s="345"/>
      <c r="X6" s="345"/>
      <c r="Y6" s="345"/>
      <c r="Z6" s="345"/>
      <c r="AA6" s="345"/>
      <c r="AB6" s="345"/>
      <c r="AC6" s="345"/>
      <c r="AD6" s="345"/>
      <c r="AE6" s="345"/>
      <c r="AF6" s="345"/>
      <c r="AG6" s="346"/>
      <c r="AH6" s="346"/>
      <c r="AI6" s="346"/>
      <c r="AJ6" s="345"/>
      <c r="AK6" s="345"/>
      <c r="AL6" s="345"/>
      <c r="AM6" s="345"/>
      <c r="AN6" s="345"/>
      <c r="AO6" s="345"/>
      <c r="AP6" s="345"/>
      <c r="AQ6" s="345"/>
      <c r="AR6" s="345"/>
      <c r="AS6" s="345"/>
      <c r="AT6" s="345" t="s">
        <v>310</v>
      </c>
      <c r="AU6" s="345"/>
      <c r="AV6" s="345"/>
      <c r="AW6" s="345"/>
      <c r="AX6" s="345"/>
      <c r="AY6" s="345"/>
      <c r="AZ6" s="345"/>
      <c r="BA6" s="345"/>
      <c r="BB6" s="347"/>
      <c r="BC6" s="348"/>
      <c r="BD6" s="489" t="s">
        <v>272</v>
      </c>
      <c r="BE6" s="477">
        <v>5</v>
      </c>
      <c r="BF6" s="477">
        <v>5</v>
      </c>
      <c r="BG6" s="480">
        <f>+BF6/BE6</f>
        <v>1</v>
      </c>
      <c r="BH6" s="405" t="s">
        <v>941</v>
      </c>
    </row>
    <row r="7" spans="1:60" ht="90.75" customHeight="1" thickBot="1">
      <c r="A7" s="506"/>
      <c r="B7" s="496"/>
      <c r="C7" s="19" t="s">
        <v>800</v>
      </c>
      <c r="D7" s="404" t="s">
        <v>799</v>
      </c>
      <c r="E7" s="21"/>
      <c r="F7" s="21"/>
      <c r="G7" s="21"/>
      <c r="H7" s="21"/>
      <c r="I7" s="21"/>
      <c r="J7" s="21"/>
      <c r="K7" s="21"/>
      <c r="L7" s="21"/>
      <c r="M7" s="21"/>
      <c r="N7" s="21" t="s">
        <v>310</v>
      </c>
      <c r="O7" s="21"/>
      <c r="P7" s="21"/>
      <c r="Q7" s="21"/>
      <c r="R7" s="21"/>
      <c r="S7" s="21"/>
      <c r="T7" s="21"/>
      <c r="U7" s="22"/>
      <c r="V7" s="21"/>
      <c r="W7" s="21"/>
      <c r="X7" s="21"/>
      <c r="Y7" s="21"/>
      <c r="Z7" s="21"/>
      <c r="AA7" s="21"/>
      <c r="AB7" s="21"/>
      <c r="AC7" s="21"/>
      <c r="AD7" s="21"/>
      <c r="AE7" s="21"/>
      <c r="AF7" s="21"/>
      <c r="AG7" s="22"/>
      <c r="AH7" s="22"/>
      <c r="AI7" s="22"/>
      <c r="AJ7" s="21"/>
      <c r="AK7" s="21"/>
      <c r="AL7" s="21"/>
      <c r="AM7" s="21"/>
      <c r="AN7" s="21"/>
      <c r="AO7" s="21"/>
      <c r="AP7" s="21"/>
      <c r="AQ7" s="21"/>
      <c r="AR7" s="21"/>
      <c r="AS7" s="21"/>
      <c r="AT7" s="21"/>
      <c r="AU7" s="21" t="s">
        <v>310</v>
      </c>
      <c r="AV7" s="21"/>
      <c r="AW7" s="21"/>
      <c r="AX7" s="21"/>
      <c r="AY7" s="21"/>
      <c r="AZ7" s="21"/>
      <c r="BA7" s="21"/>
      <c r="BB7" s="23"/>
      <c r="BC7" s="24"/>
      <c r="BD7" s="490"/>
      <c r="BE7" s="478"/>
      <c r="BF7" s="478"/>
      <c r="BG7" s="481"/>
      <c r="BH7" s="405" t="s">
        <v>942</v>
      </c>
    </row>
    <row r="8" spans="1:60" ht="73.5" customHeight="1" thickBot="1">
      <c r="A8" s="499"/>
      <c r="B8" s="497"/>
      <c r="C8" s="349" t="s">
        <v>801</v>
      </c>
      <c r="D8" s="350" t="s">
        <v>799</v>
      </c>
      <c r="E8" s="351"/>
      <c r="F8" s="351"/>
      <c r="G8" s="351"/>
      <c r="H8" s="351"/>
      <c r="I8" s="351"/>
      <c r="J8" s="351"/>
      <c r="K8" s="351"/>
      <c r="L8" s="351"/>
      <c r="M8" s="351"/>
      <c r="N8" s="351"/>
      <c r="O8" s="351"/>
      <c r="P8" s="351"/>
      <c r="Q8" s="352"/>
      <c r="R8" s="351"/>
      <c r="S8" s="351"/>
      <c r="T8" s="351"/>
      <c r="U8" s="352"/>
      <c r="V8" s="351"/>
      <c r="W8" s="351"/>
      <c r="X8" s="351"/>
      <c r="Y8" s="351"/>
      <c r="Z8" s="351"/>
      <c r="AA8" s="351"/>
      <c r="AB8" s="351"/>
      <c r="AC8" s="351"/>
      <c r="AD8" s="351"/>
      <c r="AE8" s="351"/>
      <c r="AF8" s="351"/>
      <c r="AG8" s="352"/>
      <c r="AH8" s="352"/>
      <c r="AI8" s="352"/>
      <c r="AJ8" s="351"/>
      <c r="AK8" s="351"/>
      <c r="AL8" s="351"/>
      <c r="AM8" s="351"/>
      <c r="AN8" s="351" t="s">
        <v>310</v>
      </c>
      <c r="AO8" s="351"/>
      <c r="AP8" s="351"/>
      <c r="AQ8" s="351"/>
      <c r="AR8" s="351"/>
      <c r="AS8" s="351"/>
      <c r="AT8" s="351"/>
      <c r="AU8" s="351"/>
      <c r="AV8" s="351"/>
      <c r="AW8" s="351"/>
      <c r="AX8" s="351"/>
      <c r="AY8" s="351"/>
      <c r="AZ8" s="351"/>
      <c r="BA8" s="351"/>
      <c r="BB8" s="353"/>
      <c r="BC8" s="354"/>
      <c r="BD8" s="491"/>
      <c r="BE8" s="479"/>
      <c r="BF8" s="479"/>
      <c r="BG8" s="482"/>
      <c r="BH8" s="405" t="s">
        <v>943</v>
      </c>
    </row>
    <row r="9" spans="1:60" ht="53.25" customHeight="1" thickBot="1">
      <c r="A9" s="498" t="s">
        <v>802</v>
      </c>
      <c r="B9" s="495" t="s">
        <v>803</v>
      </c>
      <c r="C9" s="343" t="s">
        <v>804</v>
      </c>
      <c r="D9" s="344" t="s">
        <v>799</v>
      </c>
      <c r="E9" s="345"/>
      <c r="F9" s="345"/>
      <c r="G9" s="345"/>
      <c r="H9" s="345"/>
      <c r="I9" s="345"/>
      <c r="J9" s="345"/>
      <c r="K9" s="345"/>
      <c r="L9" s="345"/>
      <c r="M9" s="345"/>
      <c r="N9" s="345" t="s">
        <v>310</v>
      </c>
      <c r="O9" s="345"/>
      <c r="P9" s="345"/>
      <c r="Q9" s="345"/>
      <c r="R9" s="345"/>
      <c r="S9" s="345"/>
      <c r="T9" s="345"/>
      <c r="U9" s="346"/>
      <c r="V9" s="345"/>
      <c r="W9" s="345"/>
      <c r="X9" s="345"/>
      <c r="Y9" s="345"/>
      <c r="Z9" s="345"/>
      <c r="AA9" s="345"/>
      <c r="AB9" s="345"/>
      <c r="AC9" s="345"/>
      <c r="AD9" s="345"/>
      <c r="AE9" s="345"/>
      <c r="AF9" s="345"/>
      <c r="AG9" s="346"/>
      <c r="AH9" s="346"/>
      <c r="AI9" s="346"/>
      <c r="AJ9" s="345"/>
      <c r="AK9" s="345"/>
      <c r="AL9" s="345"/>
      <c r="AM9" s="345"/>
      <c r="AN9" s="345"/>
      <c r="AO9" s="345"/>
      <c r="AP9" s="345"/>
      <c r="AQ9" s="345"/>
      <c r="AR9" s="345"/>
      <c r="AS9" s="345"/>
      <c r="AT9" s="345" t="s">
        <v>310</v>
      </c>
      <c r="AU9" s="345"/>
      <c r="AV9" s="345"/>
      <c r="AW9" s="345"/>
      <c r="AX9" s="345"/>
      <c r="AY9" s="345"/>
      <c r="AZ9" s="345"/>
      <c r="BA9" s="345"/>
      <c r="BB9" s="347"/>
      <c r="BC9" s="348"/>
      <c r="BD9" s="487" t="s">
        <v>286</v>
      </c>
      <c r="BE9" s="477">
        <v>4</v>
      </c>
      <c r="BF9" s="477">
        <v>4</v>
      </c>
      <c r="BG9" s="480">
        <v>1</v>
      </c>
      <c r="BH9" s="405" t="s">
        <v>944</v>
      </c>
    </row>
    <row r="10" spans="1:60" ht="74.25" customHeight="1" thickBot="1">
      <c r="A10" s="499"/>
      <c r="B10" s="497"/>
      <c r="C10" s="349" t="s">
        <v>988</v>
      </c>
      <c r="D10" s="350" t="s">
        <v>799</v>
      </c>
      <c r="E10" s="351"/>
      <c r="F10" s="351"/>
      <c r="G10" s="351"/>
      <c r="H10" s="351"/>
      <c r="I10" s="351"/>
      <c r="J10" s="351"/>
      <c r="K10" s="351"/>
      <c r="L10" s="351"/>
      <c r="M10" s="351"/>
      <c r="N10" s="351"/>
      <c r="O10" s="351"/>
      <c r="P10" s="351"/>
      <c r="Q10" s="351"/>
      <c r="R10" s="351"/>
      <c r="S10" s="351"/>
      <c r="T10" s="351"/>
      <c r="U10" s="352"/>
      <c r="V10" s="351"/>
      <c r="W10" s="351"/>
      <c r="X10" s="351"/>
      <c r="Y10" s="351"/>
      <c r="Z10" s="351"/>
      <c r="AA10" s="351"/>
      <c r="AB10" s="351"/>
      <c r="AC10" s="351"/>
      <c r="AD10" s="351"/>
      <c r="AE10" s="351"/>
      <c r="AF10" s="351"/>
      <c r="AG10" s="352"/>
      <c r="AH10" s="352"/>
      <c r="AI10" s="352"/>
      <c r="AJ10" s="351"/>
      <c r="AK10" s="351"/>
      <c r="AL10" s="351"/>
      <c r="AM10" s="351"/>
      <c r="AN10" s="351" t="s">
        <v>310</v>
      </c>
      <c r="AO10" s="351"/>
      <c r="AP10" s="351"/>
      <c r="AQ10" s="351"/>
      <c r="AR10" s="351"/>
      <c r="AS10" s="351"/>
      <c r="AT10" s="351"/>
      <c r="AU10" s="351" t="s">
        <v>310</v>
      </c>
      <c r="AV10" s="351"/>
      <c r="AW10" s="351"/>
      <c r="AX10" s="351"/>
      <c r="AY10" s="351"/>
      <c r="AZ10" s="351"/>
      <c r="BA10" s="351"/>
      <c r="BB10" s="353"/>
      <c r="BC10" s="354"/>
      <c r="BD10" s="488"/>
      <c r="BE10" s="479"/>
      <c r="BF10" s="479"/>
      <c r="BG10" s="482"/>
      <c r="BH10" s="405" t="s">
        <v>945</v>
      </c>
    </row>
    <row r="11" spans="1:60" ht="75" customHeight="1" thickBot="1">
      <c r="A11" s="500" t="s">
        <v>805</v>
      </c>
      <c r="B11" s="503" t="s">
        <v>806</v>
      </c>
      <c r="C11" s="343" t="s">
        <v>807</v>
      </c>
      <c r="D11" s="344" t="s">
        <v>799</v>
      </c>
      <c r="E11" s="345"/>
      <c r="F11" s="345"/>
      <c r="G11" s="345"/>
      <c r="H11" s="345"/>
      <c r="I11" s="345"/>
      <c r="J11" s="345"/>
      <c r="K11" s="345"/>
      <c r="L11" s="345"/>
      <c r="M11" s="345"/>
      <c r="N11" s="345"/>
      <c r="O11" s="345"/>
      <c r="P11" s="345"/>
      <c r="Q11" s="345"/>
      <c r="R11" s="345"/>
      <c r="S11" s="345"/>
      <c r="T11" s="345"/>
      <c r="U11" s="346"/>
      <c r="V11" s="345"/>
      <c r="W11" s="345"/>
      <c r="X11" s="345"/>
      <c r="Y11" s="345" t="s">
        <v>310</v>
      </c>
      <c r="Z11" s="345"/>
      <c r="AA11" s="345"/>
      <c r="AB11" s="345"/>
      <c r="AC11" s="345"/>
      <c r="AD11" s="345"/>
      <c r="AE11" s="345"/>
      <c r="AF11" s="345"/>
      <c r="AG11" s="346"/>
      <c r="AH11" s="346"/>
      <c r="AI11" s="346"/>
      <c r="AJ11" s="345"/>
      <c r="AK11" s="345"/>
      <c r="AL11" s="345"/>
      <c r="AM11" s="345"/>
      <c r="AN11" s="345"/>
      <c r="AO11" s="345"/>
      <c r="AP11" s="345"/>
      <c r="AQ11" s="345"/>
      <c r="AR11" s="345"/>
      <c r="AS11" s="345"/>
      <c r="AT11" s="345"/>
      <c r="AU11" s="345"/>
      <c r="AV11" s="345"/>
      <c r="AW11" s="345"/>
      <c r="AX11" s="345" t="s">
        <v>310</v>
      </c>
      <c r="AY11" s="345"/>
      <c r="AZ11" s="345"/>
      <c r="BA11" s="345"/>
      <c r="BB11" s="347"/>
      <c r="BC11" s="348"/>
      <c r="BD11" s="355" t="s">
        <v>296</v>
      </c>
      <c r="BE11" s="477">
        <v>6</v>
      </c>
      <c r="BF11" s="477">
        <v>6</v>
      </c>
      <c r="BG11" s="480">
        <v>1</v>
      </c>
      <c r="BH11" s="405" t="s">
        <v>946</v>
      </c>
    </row>
    <row r="12" spans="1:60" ht="61.5" customHeight="1" thickBot="1">
      <c r="A12" s="501"/>
      <c r="B12" s="504"/>
      <c r="C12" s="19" t="s">
        <v>808</v>
      </c>
      <c r="D12" s="404" t="s">
        <v>799</v>
      </c>
      <c r="E12" s="21"/>
      <c r="F12" s="21"/>
      <c r="G12" s="21"/>
      <c r="H12" s="21"/>
      <c r="I12" s="21"/>
      <c r="J12" s="21"/>
      <c r="K12" s="21"/>
      <c r="L12" s="21"/>
      <c r="M12" s="21"/>
      <c r="N12" s="21"/>
      <c r="O12" s="21"/>
      <c r="P12" s="21" t="s">
        <v>310</v>
      </c>
      <c r="Q12" s="21"/>
      <c r="R12" s="21"/>
      <c r="S12" s="21"/>
      <c r="T12" s="21"/>
      <c r="U12" s="22"/>
      <c r="V12" s="21"/>
      <c r="W12" s="21"/>
      <c r="X12" s="21"/>
      <c r="Y12" s="21"/>
      <c r="Z12" s="21"/>
      <c r="AA12" s="21"/>
      <c r="AB12" s="21" t="s">
        <v>310</v>
      </c>
      <c r="AC12" s="21"/>
      <c r="AD12" s="21"/>
      <c r="AE12" s="21"/>
      <c r="AF12" s="21"/>
      <c r="AG12" s="22"/>
      <c r="AH12" s="22"/>
      <c r="AI12" s="22"/>
      <c r="AJ12" s="21"/>
      <c r="AK12" s="21"/>
      <c r="AL12" s="21"/>
      <c r="AM12" s="21"/>
      <c r="AN12" s="21"/>
      <c r="AO12" s="21"/>
      <c r="AP12" s="21"/>
      <c r="AQ12" s="21"/>
      <c r="AR12" s="21"/>
      <c r="AS12" s="21"/>
      <c r="AT12" s="21"/>
      <c r="AU12" s="21"/>
      <c r="AV12" s="21"/>
      <c r="AW12" s="21"/>
      <c r="AX12" s="21"/>
      <c r="AY12" s="21" t="s">
        <v>310</v>
      </c>
      <c r="AZ12" s="21"/>
      <c r="BA12" s="21"/>
      <c r="BB12" s="23"/>
      <c r="BC12" s="24"/>
      <c r="BD12" s="356"/>
      <c r="BE12" s="478"/>
      <c r="BF12" s="478"/>
      <c r="BG12" s="481"/>
      <c r="BH12" s="405" t="s">
        <v>947</v>
      </c>
    </row>
    <row r="13" spans="1:60" ht="56.25" customHeight="1" thickBot="1">
      <c r="A13" s="502"/>
      <c r="B13" s="505"/>
      <c r="C13" s="357" t="s">
        <v>809</v>
      </c>
      <c r="D13" s="350" t="s">
        <v>799</v>
      </c>
      <c r="E13" s="351"/>
      <c r="F13" s="351"/>
      <c r="G13" s="351"/>
      <c r="H13" s="351"/>
      <c r="I13" s="351"/>
      <c r="J13" s="351"/>
      <c r="K13" s="351"/>
      <c r="L13" s="351"/>
      <c r="M13" s="351"/>
      <c r="N13" s="351"/>
      <c r="O13" s="351"/>
      <c r="P13" s="351"/>
      <c r="Q13" s="351"/>
      <c r="R13" s="351"/>
      <c r="S13" s="351"/>
      <c r="T13" s="351"/>
      <c r="U13" s="352"/>
      <c r="V13" s="351"/>
      <c r="W13" s="351"/>
      <c r="X13" s="351"/>
      <c r="Y13" s="351"/>
      <c r="Z13" s="351"/>
      <c r="AA13" s="351"/>
      <c r="AB13" s="351"/>
      <c r="AC13" s="351"/>
      <c r="AD13" s="351"/>
      <c r="AE13" s="351"/>
      <c r="AF13" s="351"/>
      <c r="AG13" s="352"/>
      <c r="AH13" s="352"/>
      <c r="AI13" s="352"/>
      <c r="AJ13" s="351"/>
      <c r="AK13" s="351"/>
      <c r="AL13" s="351"/>
      <c r="AM13" s="351" t="s">
        <v>310</v>
      </c>
      <c r="AN13" s="351"/>
      <c r="AO13" s="351"/>
      <c r="AP13" s="351"/>
      <c r="AQ13" s="351"/>
      <c r="AR13" s="351"/>
      <c r="AS13" s="351"/>
      <c r="AT13" s="351"/>
      <c r="AU13" s="351"/>
      <c r="AV13" s="351"/>
      <c r="AW13" s="351"/>
      <c r="AX13" s="351"/>
      <c r="AY13" s="351"/>
      <c r="AZ13" s="351"/>
      <c r="BA13" s="351"/>
      <c r="BB13" s="351"/>
      <c r="BC13" s="358"/>
      <c r="BD13" s="359"/>
      <c r="BE13" s="479"/>
      <c r="BF13" s="479"/>
      <c r="BG13" s="482"/>
      <c r="BH13" s="405" t="s">
        <v>948</v>
      </c>
    </row>
    <row r="14" spans="1:60" ht="69" customHeight="1" thickBot="1">
      <c r="A14" s="492" t="s">
        <v>810</v>
      </c>
      <c r="B14" s="495" t="s">
        <v>811</v>
      </c>
      <c r="C14" s="360" t="s">
        <v>812</v>
      </c>
      <c r="D14" s="344" t="s">
        <v>799</v>
      </c>
      <c r="E14" s="345"/>
      <c r="F14" s="345"/>
      <c r="G14" s="345"/>
      <c r="H14" s="345"/>
      <c r="I14" s="345"/>
      <c r="J14" s="345"/>
      <c r="K14" s="345"/>
      <c r="L14" s="345"/>
      <c r="M14" s="345"/>
      <c r="N14" s="345"/>
      <c r="O14" s="345"/>
      <c r="P14" s="345"/>
      <c r="Q14" s="345"/>
      <c r="R14" s="345"/>
      <c r="S14" s="345"/>
      <c r="T14" s="345"/>
      <c r="U14" s="346"/>
      <c r="V14" s="345"/>
      <c r="W14" s="345"/>
      <c r="X14" s="345"/>
      <c r="Y14" s="345" t="s">
        <v>310</v>
      </c>
      <c r="Z14" s="345"/>
      <c r="AA14" s="345"/>
      <c r="AB14" s="345"/>
      <c r="AC14" s="345"/>
      <c r="AD14" s="345"/>
      <c r="AE14" s="345"/>
      <c r="AF14" s="345"/>
      <c r="AG14" s="346"/>
      <c r="AH14" s="346"/>
      <c r="AI14" s="346"/>
      <c r="AJ14" s="345"/>
      <c r="AK14" s="345"/>
      <c r="AL14" s="345"/>
      <c r="AM14" s="345"/>
      <c r="AN14" s="345"/>
      <c r="AO14" s="345"/>
      <c r="AP14" s="345"/>
      <c r="AQ14" s="345"/>
      <c r="AR14" s="345"/>
      <c r="AS14" s="345"/>
      <c r="AT14" s="345"/>
      <c r="AU14" s="345"/>
      <c r="AV14" s="345"/>
      <c r="AW14" s="345"/>
      <c r="AX14" s="345"/>
      <c r="AY14" s="345"/>
      <c r="AZ14" s="345"/>
      <c r="BA14" s="345"/>
      <c r="BB14" s="345"/>
      <c r="BC14" s="345"/>
      <c r="BD14" s="355"/>
      <c r="BE14" s="477">
        <v>5</v>
      </c>
      <c r="BF14" s="477">
        <v>5</v>
      </c>
      <c r="BG14" s="480">
        <f>5/5</f>
        <v>1</v>
      </c>
      <c r="BH14" s="405" t="s">
        <v>949</v>
      </c>
    </row>
    <row r="15" spans="1:60" ht="56.25" customHeight="1" thickBot="1">
      <c r="A15" s="493"/>
      <c r="B15" s="496"/>
      <c r="C15" s="31" t="s">
        <v>813</v>
      </c>
      <c r="D15" s="404" t="s">
        <v>799</v>
      </c>
      <c r="E15" s="361"/>
      <c r="F15" s="21"/>
      <c r="G15" s="21"/>
      <c r="H15" s="21"/>
      <c r="I15" s="21"/>
      <c r="J15" s="21"/>
      <c r="K15" s="21"/>
      <c r="L15" s="21"/>
      <c r="M15" s="21"/>
      <c r="N15" s="21"/>
      <c r="O15" s="21"/>
      <c r="P15" s="21"/>
      <c r="Q15" s="21"/>
      <c r="R15" s="21"/>
      <c r="S15" s="21"/>
      <c r="T15" s="21"/>
      <c r="U15" s="22"/>
      <c r="V15" s="21"/>
      <c r="W15" s="21"/>
      <c r="X15" s="21"/>
      <c r="Y15" s="21" t="s">
        <v>310</v>
      </c>
      <c r="Z15" s="21"/>
      <c r="AA15" s="21"/>
      <c r="AB15" s="21"/>
      <c r="AC15" s="21"/>
      <c r="AD15" s="21"/>
      <c r="AE15" s="21"/>
      <c r="AF15" s="21"/>
      <c r="AG15" s="22"/>
      <c r="AH15" s="22"/>
      <c r="AI15" s="22"/>
      <c r="AJ15" s="21"/>
      <c r="AK15" s="21"/>
      <c r="AL15" s="21"/>
      <c r="AM15" s="21"/>
      <c r="AN15" s="21"/>
      <c r="AO15" s="21"/>
      <c r="AP15" s="21"/>
      <c r="AQ15" s="21"/>
      <c r="AR15" s="21"/>
      <c r="AS15" s="21"/>
      <c r="AT15" s="21"/>
      <c r="AU15" s="21"/>
      <c r="AV15" s="21"/>
      <c r="AW15" s="21"/>
      <c r="AX15" s="21"/>
      <c r="AY15" s="21"/>
      <c r="AZ15" s="21"/>
      <c r="BA15" s="21"/>
      <c r="BB15" s="21"/>
      <c r="BC15" s="21"/>
      <c r="BD15" s="356"/>
      <c r="BE15" s="478"/>
      <c r="BF15" s="478"/>
      <c r="BG15" s="481"/>
      <c r="BH15" s="405" t="s">
        <v>950</v>
      </c>
    </row>
    <row r="16" spans="1:60" ht="66.75" customHeight="1" thickBot="1">
      <c r="A16" s="493"/>
      <c r="B16" s="496"/>
      <c r="C16" s="362" t="s">
        <v>814</v>
      </c>
      <c r="D16" s="404" t="s">
        <v>799</v>
      </c>
      <c r="E16" s="21"/>
      <c r="F16" s="21"/>
      <c r="G16" s="21"/>
      <c r="H16" s="21"/>
      <c r="I16" s="21"/>
      <c r="J16" s="21"/>
      <c r="K16" s="21"/>
      <c r="L16" s="21"/>
      <c r="M16" s="21"/>
      <c r="N16" s="21"/>
      <c r="O16" s="21"/>
      <c r="P16" s="21"/>
      <c r="Q16" s="21"/>
      <c r="R16" s="21"/>
      <c r="S16" s="21"/>
      <c r="T16" s="21"/>
      <c r="U16" s="22"/>
      <c r="V16" s="21"/>
      <c r="W16" s="21"/>
      <c r="X16" s="21"/>
      <c r="Y16" s="21" t="s">
        <v>310</v>
      </c>
      <c r="Z16" s="21"/>
      <c r="AA16" s="21"/>
      <c r="AB16" s="21"/>
      <c r="AC16" s="21"/>
      <c r="AD16" s="21"/>
      <c r="AE16" s="21"/>
      <c r="AF16" s="21"/>
      <c r="AG16" s="22"/>
      <c r="AH16" s="22"/>
      <c r="AI16" s="22"/>
      <c r="AJ16" s="21"/>
      <c r="AK16" s="21"/>
      <c r="AL16" s="21"/>
      <c r="AM16" s="21"/>
      <c r="AN16" s="21"/>
      <c r="AO16" s="21"/>
      <c r="AP16" s="21"/>
      <c r="AQ16" s="21"/>
      <c r="AR16" s="21"/>
      <c r="AS16" s="21"/>
      <c r="AT16" s="21"/>
      <c r="AU16" s="21"/>
      <c r="AV16" s="21"/>
      <c r="AW16" s="21"/>
      <c r="AX16" s="21"/>
      <c r="AY16" s="21"/>
      <c r="AZ16" s="21"/>
      <c r="BA16" s="21"/>
      <c r="BB16" s="21"/>
      <c r="BC16" s="21"/>
      <c r="BD16" s="483"/>
      <c r="BE16" s="478"/>
      <c r="BF16" s="478"/>
      <c r="BG16" s="481"/>
      <c r="BH16" s="405" t="s">
        <v>951</v>
      </c>
    </row>
    <row r="17" spans="1:60" ht="67.5" customHeight="1" thickBot="1">
      <c r="A17" s="493"/>
      <c r="B17" s="496"/>
      <c r="C17" s="362" t="s">
        <v>815</v>
      </c>
      <c r="D17" s="404" t="s">
        <v>799</v>
      </c>
      <c r="E17" s="21"/>
      <c r="F17" s="21"/>
      <c r="G17" s="21"/>
      <c r="H17" s="21"/>
      <c r="I17" s="21"/>
      <c r="J17" s="21"/>
      <c r="K17" s="21"/>
      <c r="L17" s="21"/>
      <c r="M17" s="21"/>
      <c r="N17" s="21"/>
      <c r="O17" s="21"/>
      <c r="P17" s="21"/>
      <c r="Q17" s="21"/>
      <c r="R17" s="21"/>
      <c r="S17" s="21"/>
      <c r="T17" s="21"/>
      <c r="U17" s="22"/>
      <c r="V17" s="21"/>
      <c r="W17" s="21"/>
      <c r="X17" s="21"/>
      <c r="Y17" s="21" t="s">
        <v>310</v>
      </c>
      <c r="Z17" s="21"/>
      <c r="AA17" s="21"/>
      <c r="AB17" s="21"/>
      <c r="AC17" s="21"/>
      <c r="AD17" s="21"/>
      <c r="AE17" s="21"/>
      <c r="AF17" s="21"/>
      <c r="AG17" s="22"/>
      <c r="AH17" s="22"/>
      <c r="AI17" s="22"/>
      <c r="AJ17" s="21"/>
      <c r="AK17" s="21"/>
      <c r="AL17" s="21"/>
      <c r="AM17" s="21"/>
      <c r="AN17" s="21"/>
      <c r="AO17" s="21"/>
      <c r="AP17" s="21"/>
      <c r="AQ17" s="21"/>
      <c r="AR17" s="21"/>
      <c r="AS17" s="21"/>
      <c r="AT17" s="21"/>
      <c r="AU17" s="21"/>
      <c r="AV17" s="21"/>
      <c r="AW17" s="21"/>
      <c r="AX17" s="21"/>
      <c r="AY17" s="21"/>
      <c r="AZ17" s="21"/>
      <c r="BA17" s="21"/>
      <c r="BB17" s="21"/>
      <c r="BC17" s="21"/>
      <c r="BD17" s="483"/>
      <c r="BE17" s="478"/>
      <c r="BF17" s="478"/>
      <c r="BG17" s="481"/>
      <c r="BH17" s="405" t="s">
        <v>952</v>
      </c>
    </row>
    <row r="18" spans="1:60" ht="77.25" customHeight="1" thickBot="1">
      <c r="A18" s="494"/>
      <c r="B18" s="497"/>
      <c r="C18" s="357" t="s">
        <v>816</v>
      </c>
      <c r="D18" s="350" t="s">
        <v>799</v>
      </c>
      <c r="E18" s="363"/>
      <c r="F18" s="351"/>
      <c r="G18" s="351"/>
      <c r="H18" s="351"/>
      <c r="I18" s="351"/>
      <c r="J18" s="351"/>
      <c r="K18" s="351"/>
      <c r="L18" s="351"/>
      <c r="M18" s="351"/>
      <c r="N18" s="351"/>
      <c r="O18" s="351"/>
      <c r="P18" s="351"/>
      <c r="Q18" s="351"/>
      <c r="R18" s="351"/>
      <c r="S18" s="351"/>
      <c r="T18" s="351"/>
      <c r="U18" s="352"/>
      <c r="V18" s="351"/>
      <c r="W18" s="351"/>
      <c r="X18" s="351"/>
      <c r="Y18" s="351" t="s">
        <v>310</v>
      </c>
      <c r="Z18" s="351"/>
      <c r="AA18" s="351"/>
      <c r="AB18" s="351"/>
      <c r="AC18" s="351"/>
      <c r="AD18" s="351"/>
      <c r="AE18" s="351"/>
      <c r="AF18" s="351"/>
      <c r="AG18" s="352"/>
      <c r="AH18" s="352"/>
      <c r="AI18" s="352"/>
      <c r="AJ18" s="351"/>
      <c r="AK18" s="351"/>
      <c r="AL18" s="351"/>
      <c r="AM18" s="351"/>
      <c r="AN18" s="351"/>
      <c r="AO18" s="351"/>
      <c r="AP18" s="351"/>
      <c r="AQ18" s="351"/>
      <c r="AR18" s="351"/>
      <c r="AS18" s="351"/>
      <c r="AT18" s="351"/>
      <c r="AU18" s="351"/>
      <c r="AV18" s="351"/>
      <c r="AW18" s="351"/>
      <c r="AX18" s="351"/>
      <c r="AY18" s="351"/>
      <c r="AZ18" s="351"/>
      <c r="BA18" s="351"/>
      <c r="BB18" s="351"/>
      <c r="BC18" s="351"/>
      <c r="BD18" s="484"/>
      <c r="BE18" s="479"/>
      <c r="BF18" s="479"/>
      <c r="BG18" s="482"/>
      <c r="BH18" s="405" t="s">
        <v>953</v>
      </c>
    </row>
    <row r="19" spans="1:60">
      <c r="A19" s="32"/>
      <c r="B19" s="33"/>
      <c r="C19" s="485"/>
      <c r="D19" s="341" t="s">
        <v>271</v>
      </c>
      <c r="E19" s="364"/>
      <c r="F19" s="364"/>
      <c r="G19" s="364"/>
      <c r="H19" s="364"/>
      <c r="I19" s="364"/>
      <c r="J19" s="35"/>
      <c r="K19" s="34"/>
      <c r="L19" s="34"/>
      <c r="M19" s="37"/>
      <c r="N19" s="34"/>
      <c r="O19" s="38"/>
      <c r="P19" s="35"/>
      <c r="Q19" s="34"/>
      <c r="R19" s="34"/>
      <c r="S19" s="35"/>
      <c r="T19" s="35"/>
      <c r="U19" s="365"/>
      <c r="V19" s="32"/>
      <c r="W19" s="33"/>
      <c r="X19" s="32"/>
      <c r="Y19" s="33"/>
      <c r="Z19" s="32"/>
      <c r="AA19" s="33"/>
      <c r="AB19" s="32"/>
      <c r="AC19" s="33"/>
      <c r="AD19" s="32"/>
      <c r="AE19" s="33"/>
      <c r="AF19" s="32"/>
      <c r="AG19" s="33"/>
      <c r="AH19" s="32"/>
      <c r="AI19" s="33"/>
      <c r="AJ19" s="32"/>
      <c r="AK19" s="33"/>
      <c r="AL19" s="32"/>
      <c r="AM19" s="33"/>
      <c r="AN19" s="32"/>
      <c r="AO19" s="33"/>
      <c r="AP19" s="32"/>
      <c r="AQ19" s="33"/>
      <c r="AR19" s="32"/>
      <c r="AS19" s="33"/>
      <c r="AT19" s="32"/>
      <c r="AU19" s="33"/>
      <c r="AV19" s="32"/>
      <c r="AW19" s="33"/>
      <c r="AX19" s="32"/>
      <c r="AY19" s="33"/>
      <c r="AZ19" s="32"/>
      <c r="BA19" s="33"/>
      <c r="BB19" s="32"/>
      <c r="BC19" s="33"/>
      <c r="BD19" s="32"/>
    </row>
    <row r="20" spans="1:60">
      <c r="A20" s="32"/>
      <c r="B20" s="33"/>
      <c r="C20" s="486"/>
      <c r="D20" s="39" t="s">
        <v>310</v>
      </c>
      <c r="E20" s="366"/>
      <c r="F20" s="366"/>
      <c r="G20" s="366"/>
      <c r="H20" s="366"/>
      <c r="I20" s="366"/>
      <c r="J20" s="17"/>
      <c r="K20" s="17"/>
      <c r="L20" s="17"/>
      <c r="M20" s="17"/>
      <c r="N20" s="46"/>
      <c r="O20" s="46"/>
      <c r="P20" s="46"/>
      <c r="Q20" s="46"/>
      <c r="R20" s="46"/>
      <c r="S20" s="46"/>
      <c r="T20" s="46"/>
      <c r="U20" s="365"/>
      <c r="V20" s="32"/>
      <c r="W20" s="33"/>
      <c r="X20" s="32"/>
      <c r="Y20" s="33"/>
      <c r="Z20" s="32"/>
      <c r="AA20" s="33"/>
      <c r="AB20" s="32"/>
      <c r="AC20" s="33"/>
      <c r="AD20" s="32"/>
      <c r="AE20" s="33"/>
      <c r="AF20" s="32"/>
      <c r="AG20" s="33"/>
      <c r="AH20" s="32"/>
      <c r="AI20" s="33"/>
      <c r="AJ20" s="32"/>
      <c r="AK20" s="33"/>
      <c r="AL20" s="32"/>
      <c r="AM20" s="33"/>
      <c r="AN20" s="32"/>
      <c r="AO20" s="33"/>
      <c r="AP20" s="32"/>
      <c r="AQ20" s="33"/>
      <c r="AR20" s="32"/>
      <c r="AS20" s="33"/>
      <c r="AT20" s="32"/>
      <c r="AU20" s="33"/>
      <c r="AV20" s="32"/>
      <c r="AW20" s="33"/>
      <c r="AX20" s="32"/>
      <c r="AY20" s="33"/>
      <c r="AZ20" s="32"/>
      <c r="BA20" s="33"/>
      <c r="BB20" s="32"/>
      <c r="BC20" s="33"/>
      <c r="BD20" s="32"/>
    </row>
    <row r="21" spans="1:60" ht="80.099999999999994" customHeight="1"/>
  </sheetData>
  <mergeCells count="53">
    <mergeCell ref="A14:A18"/>
    <mergeCell ref="BF6:BF8"/>
    <mergeCell ref="BF11:BF13"/>
    <mergeCell ref="BF9:BF10"/>
    <mergeCell ref="BF14:BF18"/>
    <mergeCell ref="B14:B18"/>
    <mergeCell ref="A9:A10"/>
    <mergeCell ref="B9:B10"/>
    <mergeCell ref="A11:A13"/>
    <mergeCell ref="B11:B13"/>
    <mergeCell ref="A6:A8"/>
    <mergeCell ref="B6:B8"/>
    <mergeCell ref="BH4:BH5"/>
    <mergeCell ref="BE14:BE18"/>
    <mergeCell ref="BG14:BG18"/>
    <mergeCell ref="BD16:BD18"/>
    <mergeCell ref="C19:C20"/>
    <mergeCell ref="BD9:BD10"/>
    <mergeCell ref="BE9:BE10"/>
    <mergeCell ref="BG9:BG10"/>
    <mergeCell ref="BE11:BE13"/>
    <mergeCell ref="BG11:BG13"/>
    <mergeCell ref="AW5:AZ5"/>
    <mergeCell ref="BD6:BD8"/>
    <mergeCell ref="BE6:BE8"/>
    <mergeCell ref="BG6:BG8"/>
    <mergeCell ref="BD4:BD5"/>
    <mergeCell ref="BE4:BE5"/>
    <mergeCell ref="BG4:BG5"/>
    <mergeCell ref="E5:H5"/>
    <mergeCell ref="I5:L5"/>
    <mergeCell ref="M5:P5"/>
    <mergeCell ref="Q5:T5"/>
    <mergeCell ref="U5:X5"/>
    <mergeCell ref="Y5:AB5"/>
    <mergeCell ref="AC5:AF5"/>
    <mergeCell ref="BA4:BC4"/>
    <mergeCell ref="A4:A5"/>
    <mergeCell ref="B4:B5"/>
    <mergeCell ref="C4:C5"/>
    <mergeCell ref="D4:D5"/>
    <mergeCell ref="E4:AZ4"/>
    <mergeCell ref="AG5:AJ5"/>
    <mergeCell ref="AK5:AN5"/>
    <mergeCell ref="AO5:AR5"/>
    <mergeCell ref="AS5:AV5"/>
    <mergeCell ref="A3:AA3"/>
    <mergeCell ref="AB3:BD3"/>
    <mergeCell ref="A1:B1"/>
    <mergeCell ref="C1:BD1"/>
    <mergeCell ref="A2:M2"/>
    <mergeCell ref="N2:AV2"/>
    <mergeCell ref="AW2:BD2"/>
  </mergeCells>
  <conditionalFormatting sqref="P19:T19 N19 J19:L19 U6:U9 AG6:AG9 V6:AF18 E6:T18 AH6:AZ18">
    <cfRule type="containsText" dxfId="68" priority="6" operator="containsText" text="EN">
      <formula>NOT(ISERROR(SEARCH("EN",E6)))</formula>
    </cfRule>
    <cfRule type="containsText" dxfId="67" priority="7" operator="containsText" text="P">
      <formula>NOT(ISERROR(SEARCH("P",E6)))</formula>
    </cfRule>
    <cfRule type="containsText" dxfId="66" priority="8" operator="containsText" text="EJ">
      <formula>NOT(ISERROR(SEARCH("EJ",E6)))</formula>
    </cfRule>
  </conditionalFormatting>
  <conditionalFormatting sqref="J6:L8 V6:X8">
    <cfRule type="containsText" dxfId="65" priority="5" operator="containsText" text="EJ">
      <formula>NOT(ISERROR(SEARCH("EJ",J6)))</formula>
    </cfRule>
  </conditionalFormatting>
  <conditionalFormatting sqref="P19:T19 N19 J19:L19 E6:AZ18">
    <cfRule type="containsText" dxfId="64" priority="1" operator="containsText" text="EN">
      <formula>NOT(ISERROR(SEARCH("EN",E6)))</formula>
    </cfRule>
    <cfRule type="containsText" dxfId="63" priority="2" operator="containsText" text="P">
      <formula>NOT(ISERROR(SEARCH("P",E6)))</formula>
    </cfRule>
    <cfRule type="containsText" dxfId="62" priority="3" operator="containsText" text="EJ">
      <formula>NOT(ISERROR(SEARCH("EJ",E6)))</formula>
    </cfRule>
    <cfRule type="containsText" priority="4" operator="containsText" text="EJ">
      <formula>NOT(ISERROR(SEARCH("EJ",E6)))</formula>
    </cfRule>
  </conditionalFormatting>
  <dataValidations count="1">
    <dataValidation type="list" allowBlank="1" showInputMessage="1" showErrorMessage="1" sqref="P19:T19 AH6:AZ18 V6:AF18 E6:T18 J19:L19 N19">
      <formula1>$D$19:$D$20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KB229"/>
  <sheetViews>
    <sheetView zoomScale="60" zoomScaleNormal="60" workbookViewId="0">
      <selection activeCell="A2" sqref="A2:M2"/>
    </sheetView>
  </sheetViews>
  <sheetFormatPr baseColWidth="10" defaultColWidth="11.42578125" defaultRowHeight="14.25"/>
  <cols>
    <col min="1" max="1" width="37" style="27" customWidth="1"/>
    <col min="2" max="2" width="25.7109375" style="27" customWidth="1"/>
    <col min="3" max="3" width="65" style="27" customWidth="1"/>
    <col min="4" max="4" width="22.7109375" style="27" customWidth="1"/>
    <col min="5" max="52" width="4.7109375" style="27" customWidth="1"/>
    <col min="53" max="53" width="13.140625" style="413" customWidth="1"/>
    <col min="54" max="54" width="7" style="27" customWidth="1"/>
    <col min="55" max="55" width="4.5703125" style="27" customWidth="1"/>
    <col min="56" max="56" width="63.140625" style="27" customWidth="1"/>
    <col min="57" max="57" width="11.42578125" style="25"/>
    <col min="58" max="58" width="23.85546875" style="25" customWidth="1"/>
    <col min="59" max="130" width="11.42578125" style="25"/>
    <col min="131" max="16384" width="11.42578125" style="27"/>
  </cols>
  <sheetData>
    <row r="1" spans="1:288" s="13" customFormat="1" ht="75.75" customHeight="1">
      <c r="A1" s="460"/>
      <c r="B1" s="460"/>
      <c r="C1" s="459" t="s">
        <v>239</v>
      </c>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row>
    <row r="2" spans="1:288" s="13" customFormat="1" ht="27" customHeight="1">
      <c r="A2" s="456" t="s">
        <v>240</v>
      </c>
      <c r="B2" s="456"/>
      <c r="C2" s="456"/>
      <c r="D2" s="456"/>
      <c r="E2" s="456"/>
      <c r="F2" s="456"/>
      <c r="G2" s="456"/>
      <c r="H2" s="456"/>
      <c r="I2" s="456"/>
      <c r="J2" s="456"/>
      <c r="K2" s="456"/>
      <c r="L2" s="456"/>
      <c r="M2" s="456"/>
      <c r="N2" s="461" t="s">
        <v>241</v>
      </c>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3"/>
      <c r="AW2" s="461" t="s">
        <v>242</v>
      </c>
      <c r="AX2" s="462"/>
      <c r="AY2" s="462"/>
      <c r="AZ2" s="462"/>
      <c r="BA2" s="462"/>
      <c r="BB2" s="462"/>
      <c r="BC2" s="462"/>
      <c r="BD2" s="463"/>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row>
    <row r="3" spans="1:288" s="13" customFormat="1" ht="25.5" customHeight="1">
      <c r="A3" s="456" t="s">
        <v>243</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t="s">
        <v>244</v>
      </c>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row>
    <row r="4" spans="1:288" s="13" customFormat="1" ht="14.25" customHeight="1">
      <c r="A4" s="464" t="s">
        <v>245</v>
      </c>
      <c r="B4" s="464" t="s">
        <v>246</v>
      </c>
      <c r="C4" s="464" t="s">
        <v>247</v>
      </c>
      <c r="D4" s="466" t="s">
        <v>248</v>
      </c>
      <c r="E4" s="467"/>
      <c r="F4" s="468"/>
      <c r="G4" s="468"/>
      <c r="H4" s="468"/>
      <c r="I4" s="468"/>
      <c r="J4" s="468"/>
      <c r="K4" s="468"/>
      <c r="L4" s="468"/>
      <c r="M4" s="468"/>
      <c r="N4" s="468"/>
      <c r="O4" s="468"/>
      <c r="P4" s="468"/>
      <c r="Q4" s="468"/>
      <c r="R4" s="468"/>
      <c r="S4" s="468"/>
      <c r="T4" s="468"/>
      <c r="U4" s="468"/>
      <c r="V4" s="468"/>
      <c r="W4" s="468"/>
      <c r="X4" s="468"/>
      <c r="Y4" s="468"/>
      <c r="Z4" s="468"/>
      <c r="AA4" s="468"/>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70"/>
      <c r="BA4" s="474" t="s">
        <v>249</v>
      </c>
      <c r="BB4" s="474"/>
      <c r="BC4" s="474"/>
      <c r="BD4" s="465" t="s">
        <v>250</v>
      </c>
      <c r="BE4" s="12"/>
      <c r="BF4" s="14" t="s">
        <v>251</v>
      </c>
      <c r="BG4" s="15"/>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row>
    <row r="5" spans="1:288" s="13" customFormat="1" ht="27.75" customHeight="1">
      <c r="A5" s="474"/>
      <c r="B5" s="474"/>
      <c r="C5" s="474"/>
      <c r="D5" s="474"/>
      <c r="E5" s="520" t="s">
        <v>252</v>
      </c>
      <c r="F5" s="520"/>
      <c r="G5" s="520"/>
      <c r="H5" s="520"/>
      <c r="I5" s="520" t="s">
        <v>253</v>
      </c>
      <c r="J5" s="520"/>
      <c r="K5" s="520"/>
      <c r="L5" s="520"/>
      <c r="M5" s="521" t="s">
        <v>254</v>
      </c>
      <c r="N5" s="469"/>
      <c r="O5" s="469"/>
      <c r="P5" s="470"/>
      <c r="Q5" s="521" t="s">
        <v>255</v>
      </c>
      <c r="R5" s="469"/>
      <c r="S5" s="469"/>
      <c r="T5" s="470"/>
      <c r="U5" s="521" t="s">
        <v>256</v>
      </c>
      <c r="V5" s="469"/>
      <c r="W5" s="469"/>
      <c r="X5" s="470"/>
      <c r="Y5" s="521" t="s">
        <v>257</v>
      </c>
      <c r="Z5" s="469"/>
      <c r="AA5" s="469"/>
      <c r="AB5" s="470"/>
      <c r="AC5" s="521" t="s">
        <v>258</v>
      </c>
      <c r="AD5" s="469"/>
      <c r="AE5" s="469"/>
      <c r="AF5" s="470"/>
      <c r="AG5" s="521" t="s">
        <v>259</v>
      </c>
      <c r="AH5" s="469"/>
      <c r="AI5" s="469"/>
      <c r="AJ5" s="470"/>
      <c r="AK5" s="521" t="s">
        <v>260</v>
      </c>
      <c r="AL5" s="469"/>
      <c r="AM5" s="469"/>
      <c r="AN5" s="470"/>
      <c r="AO5" s="521" t="s">
        <v>261</v>
      </c>
      <c r="AP5" s="469"/>
      <c r="AQ5" s="469"/>
      <c r="AR5" s="470"/>
      <c r="AS5" s="521" t="s">
        <v>262</v>
      </c>
      <c r="AT5" s="469"/>
      <c r="AU5" s="469"/>
      <c r="AV5" s="470"/>
      <c r="AW5" s="521" t="s">
        <v>263</v>
      </c>
      <c r="AX5" s="469"/>
      <c r="AY5" s="469"/>
      <c r="AZ5" s="469"/>
      <c r="BA5" s="409" t="s">
        <v>264</v>
      </c>
      <c r="BB5" s="16" t="s">
        <v>265</v>
      </c>
      <c r="BC5" s="16" t="s">
        <v>266</v>
      </c>
      <c r="BD5" s="474"/>
      <c r="BE5" s="12"/>
      <c r="BF5" s="17"/>
      <c r="BG5" s="18"/>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row>
    <row r="6" spans="1:288" ht="51" customHeight="1">
      <c r="A6" s="507" t="s">
        <v>267</v>
      </c>
      <c r="B6" s="510" t="s">
        <v>268</v>
      </c>
      <c r="C6" s="19" t="s">
        <v>269</v>
      </c>
      <c r="D6" s="20" t="s">
        <v>270</v>
      </c>
      <c r="E6" s="21"/>
      <c r="F6" s="21"/>
      <c r="G6" s="21"/>
      <c r="H6" s="21"/>
      <c r="I6" s="21"/>
      <c r="J6" s="21"/>
      <c r="K6" s="21"/>
      <c r="L6" s="21"/>
      <c r="M6" s="21"/>
      <c r="N6" s="21"/>
      <c r="O6" s="21"/>
      <c r="P6" s="21"/>
      <c r="Q6" s="21"/>
      <c r="R6" s="21"/>
      <c r="S6" s="21"/>
      <c r="T6" s="21"/>
      <c r="U6" s="22"/>
      <c r="V6" s="21"/>
      <c r="W6" s="21"/>
      <c r="X6" s="21"/>
      <c r="Y6" s="21"/>
      <c r="Z6" s="21"/>
      <c r="AA6" s="21"/>
      <c r="AB6" s="21"/>
      <c r="AC6" s="21"/>
      <c r="AD6" s="21"/>
      <c r="AE6" s="21"/>
      <c r="AF6" s="21"/>
      <c r="AG6" s="22"/>
      <c r="AH6" s="22"/>
      <c r="AI6" s="22"/>
      <c r="AJ6" s="21"/>
      <c r="AK6" s="21"/>
      <c r="AL6" s="21"/>
      <c r="AM6" s="21"/>
      <c r="AN6" s="21"/>
      <c r="AO6" s="21"/>
      <c r="AP6" s="21"/>
      <c r="AQ6" s="21"/>
      <c r="AR6" s="21"/>
      <c r="AS6" s="21"/>
      <c r="AT6" s="21"/>
      <c r="AU6" s="21" t="s">
        <v>271</v>
      </c>
      <c r="AV6" s="21"/>
      <c r="AW6" s="21"/>
      <c r="AX6" s="21"/>
      <c r="AY6" s="21"/>
      <c r="AZ6" s="21"/>
      <c r="BA6" s="410">
        <f>0/1</f>
        <v>0</v>
      </c>
      <c r="BB6" s="23"/>
      <c r="BC6" s="24"/>
      <c r="BD6" s="518" t="s">
        <v>272</v>
      </c>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row>
    <row r="7" spans="1:288" ht="61.5" customHeight="1">
      <c r="A7" s="508"/>
      <c r="B7" s="511"/>
      <c r="C7" s="19" t="s">
        <v>273</v>
      </c>
      <c r="D7" s="28" t="s">
        <v>274</v>
      </c>
      <c r="E7" s="21"/>
      <c r="F7" s="21"/>
      <c r="G7" s="21" t="s">
        <v>271</v>
      </c>
      <c r="H7" s="21"/>
      <c r="I7" s="21"/>
      <c r="J7" s="21"/>
      <c r="K7" s="21" t="s">
        <v>271</v>
      </c>
      <c r="L7" s="21"/>
      <c r="M7" s="21"/>
      <c r="N7" s="21"/>
      <c r="O7" s="21" t="s">
        <v>271</v>
      </c>
      <c r="P7" s="21"/>
      <c r="Q7" s="21"/>
      <c r="R7" s="21"/>
      <c r="S7" s="21" t="s">
        <v>271</v>
      </c>
      <c r="T7" s="21"/>
      <c r="U7" s="22"/>
      <c r="V7" s="21"/>
      <c r="W7" s="21" t="s">
        <v>271</v>
      </c>
      <c r="X7" s="21"/>
      <c r="Y7" s="21"/>
      <c r="Z7" s="21"/>
      <c r="AA7" s="21" t="s">
        <v>271</v>
      </c>
      <c r="AB7" s="21"/>
      <c r="AC7" s="21"/>
      <c r="AD7" s="21"/>
      <c r="AE7" s="21" t="s">
        <v>271</v>
      </c>
      <c r="AF7" s="21"/>
      <c r="AG7" s="22"/>
      <c r="AH7" s="22"/>
      <c r="AI7" s="22" t="s">
        <v>271</v>
      </c>
      <c r="AJ7" s="21"/>
      <c r="AK7" s="21"/>
      <c r="AL7" s="21"/>
      <c r="AM7" s="21" t="s">
        <v>271</v>
      </c>
      <c r="AN7" s="21"/>
      <c r="AO7" s="21"/>
      <c r="AP7" s="21"/>
      <c r="AQ7" s="21" t="s">
        <v>271</v>
      </c>
      <c r="AR7" s="21"/>
      <c r="AS7" s="21"/>
      <c r="AT7" s="21"/>
      <c r="AU7" s="21" t="s">
        <v>271</v>
      </c>
      <c r="AV7" s="21"/>
      <c r="AW7" s="21"/>
      <c r="AX7" s="21" t="s">
        <v>271</v>
      </c>
      <c r="AY7" s="21"/>
      <c r="AZ7" s="21"/>
      <c r="BA7" s="410">
        <f>3/12</f>
        <v>0.25</v>
      </c>
      <c r="BB7" s="23"/>
      <c r="BC7" s="24"/>
      <c r="BD7" s="490"/>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row>
    <row r="8" spans="1:288" ht="48" customHeight="1">
      <c r="A8" s="508"/>
      <c r="B8" s="511"/>
      <c r="C8" s="19" t="s">
        <v>275</v>
      </c>
      <c r="D8" s="20" t="s">
        <v>276</v>
      </c>
      <c r="E8" s="21"/>
      <c r="F8" s="21"/>
      <c r="G8" s="21"/>
      <c r="H8" s="21"/>
      <c r="I8" s="21"/>
      <c r="J8" s="21"/>
      <c r="K8" s="21"/>
      <c r="L8" s="21"/>
      <c r="M8" s="21"/>
      <c r="N8" s="21"/>
      <c r="O8" s="21"/>
      <c r="P8" s="21"/>
      <c r="Q8" s="22"/>
      <c r="R8" s="21"/>
      <c r="S8" s="21"/>
      <c r="T8" s="21"/>
      <c r="U8" s="22"/>
      <c r="V8" s="21"/>
      <c r="W8" s="21"/>
      <c r="X8" s="21"/>
      <c r="Y8" s="21"/>
      <c r="Z8" s="21"/>
      <c r="AA8" s="21"/>
      <c r="AB8" s="21"/>
      <c r="AC8" s="21"/>
      <c r="AD8" s="21"/>
      <c r="AE8" s="21"/>
      <c r="AF8" s="21"/>
      <c r="AG8" s="22"/>
      <c r="AH8" s="22"/>
      <c r="AI8" s="22"/>
      <c r="AJ8" s="21"/>
      <c r="AK8" s="21"/>
      <c r="AL8" s="21"/>
      <c r="AM8" s="21"/>
      <c r="AN8" s="21"/>
      <c r="AO8" s="21"/>
      <c r="AP8" s="21"/>
      <c r="AQ8" s="21"/>
      <c r="AR8" s="21" t="s">
        <v>271</v>
      </c>
      <c r="AS8" s="21"/>
      <c r="AT8" s="21"/>
      <c r="AU8" s="21"/>
      <c r="AV8" s="21"/>
      <c r="AW8" s="21"/>
      <c r="AX8" s="21"/>
      <c r="AY8" s="21"/>
      <c r="AZ8" s="21"/>
      <c r="BA8" s="410">
        <v>0</v>
      </c>
      <c r="BB8" s="23"/>
      <c r="BC8" s="24"/>
      <c r="BD8" s="490"/>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c r="IW8" s="26"/>
      <c r="IX8" s="26"/>
      <c r="IY8" s="26"/>
      <c r="IZ8" s="26"/>
      <c r="JA8" s="26"/>
      <c r="JB8" s="26"/>
      <c r="JC8" s="26"/>
      <c r="JD8" s="26"/>
      <c r="JE8" s="26"/>
      <c r="JF8" s="26"/>
      <c r="JG8" s="26"/>
      <c r="JH8" s="26"/>
      <c r="JI8" s="26"/>
      <c r="JJ8" s="26"/>
      <c r="JK8" s="26"/>
      <c r="JL8" s="26"/>
      <c r="JM8" s="26"/>
      <c r="JN8" s="26"/>
      <c r="JO8" s="26"/>
      <c r="JP8" s="26"/>
      <c r="JQ8" s="26"/>
      <c r="JR8" s="26"/>
      <c r="JS8" s="26"/>
      <c r="JT8" s="26"/>
      <c r="JU8" s="26"/>
      <c r="JV8" s="26"/>
      <c r="JW8" s="26"/>
      <c r="JX8" s="26"/>
      <c r="JY8" s="26"/>
      <c r="JZ8" s="26"/>
      <c r="KA8" s="26"/>
      <c r="KB8" s="26"/>
    </row>
    <row r="9" spans="1:288" ht="35.25" customHeight="1">
      <c r="A9" s="508"/>
      <c r="B9" s="511"/>
      <c r="C9" s="19" t="s">
        <v>277</v>
      </c>
      <c r="D9" s="20" t="s">
        <v>278</v>
      </c>
      <c r="E9" s="21"/>
      <c r="F9" s="21" t="s">
        <v>271</v>
      </c>
      <c r="G9" s="21"/>
      <c r="H9" s="21"/>
      <c r="I9" s="21"/>
      <c r="J9" s="21"/>
      <c r="K9" s="21"/>
      <c r="L9" s="21"/>
      <c r="M9" s="21"/>
      <c r="N9" s="21"/>
      <c r="O9" s="21"/>
      <c r="P9" s="21"/>
      <c r="Q9" s="21"/>
      <c r="R9" s="21"/>
      <c r="S9" s="21"/>
      <c r="T9" s="21"/>
      <c r="U9" s="22"/>
      <c r="V9" s="21"/>
      <c r="W9" s="21"/>
      <c r="X9" s="21"/>
      <c r="Y9" s="21"/>
      <c r="Z9" s="21"/>
      <c r="AA9" s="21"/>
      <c r="AB9" s="21"/>
      <c r="AC9" s="21"/>
      <c r="AD9" s="21"/>
      <c r="AE9" s="21"/>
      <c r="AF9" s="21"/>
      <c r="AG9" s="22"/>
      <c r="AH9" s="22"/>
      <c r="AI9" s="22"/>
      <c r="AJ9" s="21"/>
      <c r="AK9" s="21"/>
      <c r="AL9" s="21"/>
      <c r="AM9" s="21"/>
      <c r="AN9" s="21"/>
      <c r="AO9" s="21"/>
      <c r="AP9" s="21"/>
      <c r="AQ9" s="21"/>
      <c r="AR9" s="21"/>
      <c r="AS9" s="21"/>
      <c r="AT9" s="21"/>
      <c r="AU9" s="21"/>
      <c r="AV9" s="21"/>
      <c r="AW9" s="21"/>
      <c r="AX9" s="21"/>
      <c r="AY9" s="21"/>
      <c r="AZ9" s="21"/>
      <c r="BA9" s="410">
        <v>0.01</v>
      </c>
      <c r="BB9" s="23"/>
      <c r="BC9" s="24"/>
      <c r="BD9" s="490"/>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row>
    <row r="10" spans="1:288" ht="45.75" customHeight="1">
      <c r="A10" s="508"/>
      <c r="B10" s="511"/>
      <c r="C10" s="19" t="s">
        <v>279</v>
      </c>
      <c r="D10" s="20" t="s">
        <v>280</v>
      </c>
      <c r="E10" s="21"/>
      <c r="F10" s="21"/>
      <c r="G10" s="21"/>
      <c r="H10" s="21"/>
      <c r="I10" s="21"/>
      <c r="J10" s="21"/>
      <c r="K10" s="21"/>
      <c r="L10" s="21"/>
      <c r="M10" s="21"/>
      <c r="N10" s="21"/>
      <c r="O10" s="21"/>
      <c r="P10" s="21"/>
      <c r="Q10" s="21"/>
      <c r="R10" s="21"/>
      <c r="S10" s="21"/>
      <c r="T10" s="21"/>
      <c r="U10" s="22"/>
      <c r="V10" s="21"/>
      <c r="W10" s="21"/>
      <c r="X10" s="21"/>
      <c r="Y10" s="21"/>
      <c r="Z10" s="21"/>
      <c r="AA10" s="21"/>
      <c r="AB10" s="21"/>
      <c r="AC10" s="21"/>
      <c r="AD10" s="21"/>
      <c r="AE10" s="21"/>
      <c r="AF10" s="21"/>
      <c r="AG10" s="22"/>
      <c r="AH10" s="22"/>
      <c r="AI10" s="22"/>
      <c r="AJ10" s="21"/>
      <c r="AK10" s="21"/>
      <c r="AL10" s="21"/>
      <c r="AM10" s="21"/>
      <c r="AN10" s="21"/>
      <c r="AO10" s="21"/>
      <c r="AP10" s="21"/>
      <c r="AQ10" s="21"/>
      <c r="AR10" s="21"/>
      <c r="AS10" s="21"/>
      <c r="AT10" s="21"/>
      <c r="AU10" s="21"/>
      <c r="AV10" s="21"/>
      <c r="AW10" s="21"/>
      <c r="AX10" s="21"/>
      <c r="AY10" s="21"/>
      <c r="AZ10" s="21"/>
      <c r="BA10" s="410"/>
      <c r="BB10" s="23"/>
      <c r="BC10" s="24"/>
      <c r="BD10" s="490"/>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row>
    <row r="11" spans="1:288" ht="30.75" customHeight="1">
      <c r="A11" s="508"/>
      <c r="B11" s="511"/>
      <c r="C11" s="19" t="s">
        <v>739</v>
      </c>
      <c r="D11" s="20" t="s">
        <v>276</v>
      </c>
      <c r="E11" s="21"/>
      <c r="F11" s="21"/>
      <c r="G11" s="21"/>
      <c r="H11" s="21"/>
      <c r="I11" s="21"/>
      <c r="J11" s="21"/>
      <c r="K11" s="21"/>
      <c r="L11" s="21"/>
      <c r="M11" s="22"/>
      <c r="N11" s="21"/>
      <c r="O11" s="21"/>
      <c r="P11" s="21"/>
      <c r="Q11" s="21"/>
      <c r="R11" s="21"/>
      <c r="S11" s="21"/>
      <c r="T11" s="21"/>
      <c r="U11" s="22"/>
      <c r="V11" s="21" t="s">
        <v>271</v>
      </c>
      <c r="W11" s="21"/>
      <c r="Y11" s="21"/>
      <c r="Z11" s="21"/>
      <c r="AA11" s="21"/>
      <c r="AB11" s="21"/>
      <c r="AC11" s="21"/>
      <c r="AD11" s="21"/>
      <c r="AE11" s="21"/>
      <c r="AF11" s="21"/>
      <c r="AG11" s="22"/>
      <c r="AH11" s="22"/>
      <c r="AI11" s="22"/>
      <c r="AJ11" s="21"/>
      <c r="AK11" s="21"/>
      <c r="AL11" s="21"/>
      <c r="AM11" s="21"/>
      <c r="AN11" s="21"/>
      <c r="AO11" s="21"/>
      <c r="AP11" s="21"/>
      <c r="AQ11" s="21"/>
      <c r="AR11" s="21" t="s">
        <v>271</v>
      </c>
      <c r="AS11" s="21"/>
      <c r="AT11" s="21"/>
      <c r="AU11" s="21"/>
      <c r="AV11" s="21"/>
      <c r="AW11" s="21"/>
      <c r="AX11" s="21"/>
      <c r="AY11" s="21"/>
      <c r="AZ11" s="21"/>
      <c r="BA11" s="410"/>
      <c r="BB11" s="23"/>
      <c r="BC11" s="24"/>
      <c r="BD11" s="490"/>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c r="IW11" s="26"/>
      <c r="IX11" s="26"/>
      <c r="IY11" s="26"/>
      <c r="IZ11" s="26"/>
      <c r="JA11" s="26"/>
      <c r="JB11" s="26"/>
      <c r="JC11" s="26"/>
      <c r="JD11" s="26"/>
      <c r="JE11" s="26"/>
      <c r="JF11" s="26"/>
      <c r="JG11" s="26"/>
      <c r="JH11" s="26"/>
      <c r="JI11" s="26"/>
      <c r="JJ11" s="26"/>
      <c r="JK11" s="26"/>
      <c r="JL11" s="26"/>
      <c r="JM11" s="26"/>
      <c r="JN11" s="26"/>
      <c r="JO11" s="26"/>
      <c r="JP11" s="26"/>
      <c r="JQ11" s="26"/>
      <c r="JR11" s="26"/>
      <c r="JS11" s="26"/>
      <c r="JT11" s="26"/>
      <c r="JU11" s="26"/>
      <c r="JV11" s="26"/>
      <c r="JW11" s="26"/>
      <c r="JX11" s="26"/>
      <c r="JY11" s="26"/>
      <c r="JZ11" s="26"/>
      <c r="KA11" s="26"/>
      <c r="KB11" s="26"/>
    </row>
    <row r="12" spans="1:288" ht="33" customHeight="1">
      <c r="A12" s="509"/>
      <c r="B12" s="512"/>
      <c r="C12" s="19" t="s">
        <v>281</v>
      </c>
      <c r="D12" s="20" t="s">
        <v>276</v>
      </c>
      <c r="E12" s="21"/>
      <c r="F12" s="21"/>
      <c r="G12" s="21"/>
      <c r="H12" s="21"/>
      <c r="I12" s="21"/>
      <c r="J12" s="21"/>
      <c r="K12" s="21"/>
      <c r="L12" s="21"/>
      <c r="M12" s="21"/>
      <c r="N12" s="21"/>
      <c r="O12" s="21"/>
      <c r="P12" s="21"/>
      <c r="Q12" s="21"/>
      <c r="R12" s="21"/>
      <c r="S12" s="21"/>
      <c r="T12" s="21"/>
      <c r="U12" s="22"/>
      <c r="V12" s="21"/>
      <c r="W12" s="21"/>
      <c r="X12" s="21"/>
      <c r="Y12" s="21"/>
      <c r="Z12" s="21"/>
      <c r="AA12" s="21"/>
      <c r="AB12" s="21"/>
      <c r="AC12" s="21"/>
      <c r="AD12" s="21"/>
      <c r="AE12" s="21"/>
      <c r="AF12" s="21"/>
      <c r="AG12" s="22"/>
      <c r="AH12" s="22"/>
      <c r="AI12" s="22"/>
      <c r="AJ12" s="21"/>
      <c r="AK12" s="21"/>
      <c r="AL12" s="21"/>
      <c r="AM12" s="21"/>
      <c r="AN12" s="21"/>
      <c r="AO12" s="21"/>
      <c r="AP12" s="21"/>
      <c r="AQ12" s="21"/>
      <c r="AR12" s="21" t="s">
        <v>271</v>
      </c>
      <c r="AS12" s="21"/>
      <c r="AT12" s="21"/>
      <c r="AU12" s="21"/>
      <c r="AV12" s="21"/>
      <c r="AW12" s="21"/>
      <c r="AX12" s="21"/>
      <c r="AY12" s="21"/>
      <c r="AZ12" s="21"/>
      <c r="BA12" s="410"/>
      <c r="BB12" s="23"/>
      <c r="BC12" s="24"/>
      <c r="BD12" s="519"/>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c r="IW12" s="26"/>
      <c r="IX12" s="26"/>
      <c r="IY12" s="26"/>
      <c r="IZ12" s="26"/>
      <c r="JA12" s="26"/>
      <c r="JB12" s="26"/>
      <c r="JC12" s="26"/>
      <c r="JD12" s="26"/>
      <c r="JE12" s="26"/>
      <c r="JF12" s="26"/>
      <c r="JG12" s="26"/>
      <c r="JH12" s="26"/>
      <c r="JI12" s="26"/>
      <c r="JJ12" s="26"/>
      <c r="JK12" s="26"/>
      <c r="JL12" s="26"/>
      <c r="JM12" s="26"/>
      <c r="JN12" s="26"/>
      <c r="JO12" s="26"/>
      <c r="JP12" s="26"/>
      <c r="JQ12" s="26"/>
      <c r="JR12" s="26"/>
      <c r="JS12" s="26"/>
      <c r="JT12" s="26"/>
      <c r="JU12" s="26"/>
      <c r="JV12" s="26"/>
      <c r="JW12" s="26"/>
      <c r="JX12" s="26"/>
      <c r="JY12" s="26"/>
      <c r="JZ12" s="26"/>
      <c r="KA12" s="26"/>
      <c r="KB12" s="26"/>
    </row>
    <row r="13" spans="1:288" ht="49.5" customHeight="1">
      <c r="A13" s="507" t="s">
        <v>282</v>
      </c>
      <c r="B13" s="510" t="s">
        <v>283</v>
      </c>
      <c r="C13" s="19" t="s">
        <v>284</v>
      </c>
      <c r="D13" s="20" t="s">
        <v>285</v>
      </c>
      <c r="E13" s="21"/>
      <c r="F13" s="21"/>
      <c r="G13" s="21"/>
      <c r="H13" s="21"/>
      <c r="I13" s="21"/>
      <c r="J13" s="21"/>
      <c r="K13" s="21"/>
      <c r="L13" s="21"/>
      <c r="M13" s="21"/>
      <c r="N13" s="21"/>
      <c r="O13" s="21"/>
      <c r="P13" s="21"/>
      <c r="Q13" s="21"/>
      <c r="R13" s="21"/>
      <c r="S13" s="21"/>
      <c r="T13" s="21"/>
      <c r="U13" s="22"/>
      <c r="V13" s="21"/>
      <c r="W13" s="21"/>
      <c r="X13" s="21"/>
      <c r="Y13" s="21"/>
      <c r="Z13" s="21"/>
      <c r="AA13" s="21"/>
      <c r="AB13" s="21"/>
      <c r="AC13" s="21" t="s">
        <v>271</v>
      </c>
      <c r="AD13" s="21"/>
      <c r="AE13" s="21"/>
      <c r="AF13" s="21"/>
      <c r="AG13" s="22"/>
      <c r="AH13" s="22"/>
      <c r="AI13" s="22"/>
      <c r="AJ13" s="21"/>
      <c r="AK13" s="21"/>
      <c r="AL13" s="21"/>
      <c r="AM13" s="21"/>
      <c r="AN13" s="21"/>
      <c r="AO13" s="21"/>
      <c r="AP13" s="21" t="s">
        <v>271</v>
      </c>
      <c r="AQ13" s="21"/>
      <c r="AR13" s="21"/>
      <c r="AS13" s="21"/>
      <c r="AT13" s="21"/>
      <c r="AU13" s="21"/>
      <c r="AV13" s="21"/>
      <c r="AW13" s="21"/>
      <c r="AX13" s="21"/>
      <c r="AY13" s="21"/>
      <c r="AZ13" s="21"/>
      <c r="BA13" s="410"/>
      <c r="BB13" s="23"/>
      <c r="BC13" s="24"/>
      <c r="BD13" s="513" t="s">
        <v>286</v>
      </c>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row>
    <row r="14" spans="1:288" ht="67.5" customHeight="1">
      <c r="A14" s="508"/>
      <c r="B14" s="511"/>
      <c r="C14" s="19" t="s">
        <v>287</v>
      </c>
      <c r="D14" s="20" t="s">
        <v>276</v>
      </c>
      <c r="E14" s="21"/>
      <c r="F14" s="21"/>
      <c r="G14" s="21"/>
      <c r="H14" s="21"/>
      <c r="I14" s="21"/>
      <c r="J14" s="21"/>
      <c r="K14" s="21"/>
      <c r="L14" s="21"/>
      <c r="M14" s="21"/>
      <c r="N14" s="21"/>
      <c r="O14" s="21"/>
      <c r="P14" s="21"/>
      <c r="Q14" s="21"/>
      <c r="R14" s="21"/>
      <c r="S14" s="21"/>
      <c r="T14" s="21"/>
      <c r="U14" s="22"/>
      <c r="V14" s="21"/>
      <c r="W14" s="21"/>
      <c r="X14" s="21"/>
      <c r="Y14" s="21"/>
      <c r="Z14" s="21"/>
      <c r="AA14" s="21"/>
      <c r="AB14" s="21"/>
      <c r="AC14" s="21"/>
      <c r="AD14" s="21"/>
      <c r="AE14" s="21"/>
      <c r="AF14" s="21"/>
      <c r="AG14" s="22"/>
      <c r="AH14" s="22"/>
      <c r="AI14" s="22"/>
      <c r="AJ14" s="21"/>
      <c r="AK14" s="21"/>
      <c r="AL14" s="21"/>
      <c r="AM14" s="21"/>
      <c r="AN14" s="21"/>
      <c r="AO14" s="21"/>
      <c r="AP14" s="21"/>
      <c r="AQ14" s="21" t="s">
        <v>271</v>
      </c>
      <c r="AR14" s="21"/>
      <c r="AS14" s="21"/>
      <c r="AT14" s="21"/>
      <c r="AU14" s="21"/>
      <c r="AV14" s="21"/>
      <c r="AW14" s="21"/>
      <c r="AX14" s="21"/>
      <c r="AY14" s="21"/>
      <c r="AZ14" s="21"/>
      <c r="BA14" s="410"/>
      <c r="BB14" s="23"/>
      <c r="BC14" s="24"/>
      <c r="BD14" s="514"/>
      <c r="BE14" s="29"/>
    </row>
    <row r="15" spans="1:288" ht="64.5" customHeight="1">
      <c r="A15" s="508"/>
      <c r="B15" s="511"/>
      <c r="C15" s="19" t="s">
        <v>288</v>
      </c>
      <c r="D15" s="20" t="s">
        <v>289</v>
      </c>
      <c r="E15" s="21"/>
      <c r="F15" s="21"/>
      <c r="G15" s="21"/>
      <c r="H15" s="21"/>
      <c r="I15" s="21"/>
      <c r="J15" s="21"/>
      <c r="K15" s="21"/>
      <c r="L15" s="21"/>
      <c r="M15" s="21"/>
      <c r="N15" s="21"/>
      <c r="O15" s="21"/>
      <c r="P15" s="21"/>
      <c r="Q15" s="21"/>
      <c r="R15" s="21"/>
      <c r="S15" s="21"/>
      <c r="T15" s="21"/>
      <c r="U15" s="22"/>
      <c r="V15" s="21"/>
      <c r="W15" s="21"/>
      <c r="X15" s="21"/>
      <c r="Y15" s="21"/>
      <c r="Z15" s="21"/>
      <c r="AA15" s="21"/>
      <c r="AB15" s="21"/>
      <c r="AC15" s="21"/>
      <c r="AD15" s="21"/>
      <c r="AE15" s="21"/>
      <c r="AF15" s="21"/>
      <c r="AG15" s="22"/>
      <c r="AH15" s="22"/>
      <c r="AI15" s="22"/>
      <c r="AJ15" s="21"/>
      <c r="AK15" s="21"/>
      <c r="AL15" s="21" t="s">
        <v>271</v>
      </c>
      <c r="AM15" s="21" t="s">
        <v>271</v>
      </c>
      <c r="AN15" s="21"/>
      <c r="AO15" s="21"/>
      <c r="AP15" s="21"/>
      <c r="AQ15" s="21"/>
      <c r="AR15" s="21"/>
      <c r="AS15" s="21"/>
      <c r="AT15" s="21"/>
      <c r="AU15" s="21"/>
      <c r="AV15" s="21"/>
      <c r="AW15" s="21"/>
      <c r="AX15" s="21"/>
      <c r="AY15" s="21"/>
      <c r="AZ15" s="21"/>
      <c r="BA15" s="410"/>
      <c r="BB15" s="23"/>
      <c r="BC15" s="24"/>
      <c r="BD15" s="514"/>
      <c r="BE15" s="29"/>
    </row>
    <row r="16" spans="1:288" ht="45.75" customHeight="1">
      <c r="A16" s="509"/>
      <c r="B16" s="512"/>
      <c r="C16" s="19" t="s">
        <v>290</v>
      </c>
      <c r="D16" s="20" t="s">
        <v>291</v>
      </c>
      <c r="E16" s="21"/>
      <c r="F16" s="21"/>
      <c r="G16" s="21"/>
      <c r="H16" s="21"/>
      <c r="I16" s="21"/>
      <c r="J16" s="21"/>
      <c r="K16" s="21"/>
      <c r="L16" s="21"/>
      <c r="M16" s="21"/>
      <c r="N16" s="21"/>
      <c r="O16" s="21"/>
      <c r="P16" s="21"/>
      <c r="Q16" s="21"/>
      <c r="R16" s="21"/>
      <c r="S16" s="21"/>
      <c r="T16" s="21"/>
      <c r="U16" s="22"/>
      <c r="V16" s="21"/>
      <c r="W16" s="21"/>
      <c r="X16" s="21"/>
      <c r="Y16" s="21"/>
      <c r="Z16" s="21"/>
      <c r="AA16" s="21"/>
      <c r="AB16" s="21"/>
      <c r="AC16" s="21"/>
      <c r="AD16" s="21"/>
      <c r="AE16" s="21"/>
      <c r="AF16" s="21"/>
      <c r="AG16" s="22"/>
      <c r="AH16" s="22"/>
      <c r="AI16" s="22"/>
      <c r="AJ16" s="21"/>
      <c r="AK16" s="21"/>
      <c r="AL16" s="21"/>
      <c r="AM16" s="21"/>
      <c r="AN16" s="21"/>
      <c r="AO16" s="21"/>
      <c r="AP16" s="21"/>
      <c r="AQ16" s="21"/>
      <c r="AR16" s="21"/>
      <c r="AS16" s="21"/>
      <c r="AT16" s="21"/>
      <c r="AU16" s="21"/>
      <c r="AV16" s="21"/>
      <c r="AW16" s="21"/>
      <c r="AX16" s="21"/>
      <c r="AY16" s="21"/>
      <c r="AZ16" s="21"/>
      <c r="BA16" s="410"/>
      <c r="BB16" s="23"/>
      <c r="BC16" s="24"/>
      <c r="BD16" s="515"/>
      <c r="BE16" s="29"/>
    </row>
    <row r="17" spans="1:57" ht="60">
      <c r="A17" s="507" t="s">
        <v>292</v>
      </c>
      <c r="B17" s="510" t="s">
        <v>293</v>
      </c>
      <c r="C17" s="19" t="s">
        <v>294</v>
      </c>
      <c r="D17" s="20" t="s">
        <v>295</v>
      </c>
      <c r="E17" s="21"/>
      <c r="F17" s="21"/>
      <c r="G17" s="21"/>
      <c r="H17" s="21"/>
      <c r="I17" s="21"/>
      <c r="J17" s="21"/>
      <c r="K17" s="21"/>
      <c r="L17" s="21"/>
      <c r="M17" s="21"/>
      <c r="N17" s="21"/>
      <c r="O17" s="21"/>
      <c r="P17" s="21"/>
      <c r="Q17" s="21"/>
      <c r="R17" s="21"/>
      <c r="S17" s="21"/>
      <c r="T17" s="21"/>
      <c r="U17" s="22"/>
      <c r="V17" s="21"/>
      <c r="W17" s="21"/>
      <c r="X17" s="21"/>
      <c r="Y17" s="21" t="s">
        <v>271</v>
      </c>
      <c r="Z17" s="21"/>
      <c r="AA17" s="21"/>
      <c r="AB17" s="21"/>
      <c r="AC17" s="21"/>
      <c r="AD17" s="21"/>
      <c r="AE17" s="21"/>
      <c r="AF17" s="21" t="s">
        <v>271</v>
      </c>
      <c r="AG17" s="22"/>
      <c r="AH17" s="22"/>
      <c r="AI17" s="22"/>
      <c r="AJ17" s="21"/>
      <c r="AK17" s="21"/>
      <c r="AL17" s="21"/>
      <c r="AM17" s="21"/>
      <c r="AN17" s="21"/>
      <c r="AO17" s="21"/>
      <c r="AP17" s="21"/>
      <c r="AQ17" s="21"/>
      <c r="AR17" s="21" t="s">
        <v>271</v>
      </c>
      <c r="AS17" s="21"/>
      <c r="AT17" s="21"/>
      <c r="AU17" s="21"/>
      <c r="AV17" s="21"/>
      <c r="AW17" s="21"/>
      <c r="AX17" s="21"/>
      <c r="AY17" s="21"/>
      <c r="AZ17" s="21"/>
      <c r="BA17" s="410"/>
      <c r="BB17" s="23"/>
      <c r="BC17" s="24"/>
      <c r="BD17" s="513" t="s">
        <v>296</v>
      </c>
      <c r="BE17" s="29"/>
    </row>
    <row r="18" spans="1:57" ht="30">
      <c r="A18" s="508"/>
      <c r="B18" s="511"/>
      <c r="C18" s="19" t="s">
        <v>297</v>
      </c>
      <c r="D18" s="20" t="s">
        <v>298</v>
      </c>
      <c r="E18" s="21"/>
      <c r="F18" s="21"/>
      <c r="G18" s="21"/>
      <c r="H18" s="21"/>
      <c r="I18" s="21"/>
      <c r="J18" s="21"/>
      <c r="K18" s="21"/>
      <c r="L18" s="21"/>
      <c r="M18" s="21"/>
      <c r="N18" s="21"/>
      <c r="O18" s="21"/>
      <c r="P18" s="21"/>
      <c r="Q18" s="21"/>
      <c r="R18" s="21"/>
      <c r="S18" s="21"/>
      <c r="T18" s="21"/>
      <c r="U18" s="22"/>
      <c r="V18" s="21"/>
      <c r="W18" s="21"/>
      <c r="X18" s="21"/>
      <c r="Y18" s="21"/>
      <c r="Z18" s="21"/>
      <c r="AA18" s="21"/>
      <c r="AB18" s="21"/>
      <c r="AC18" s="21"/>
      <c r="AD18" s="21"/>
      <c r="AE18" s="21"/>
      <c r="AF18" s="21"/>
      <c r="AG18" s="22"/>
      <c r="AH18" s="22"/>
      <c r="AI18" s="22"/>
      <c r="AJ18" s="21"/>
      <c r="AK18" s="21"/>
      <c r="AL18" s="21"/>
      <c r="AM18" s="21"/>
      <c r="AN18" s="21"/>
      <c r="AO18" s="21"/>
      <c r="AP18" s="21"/>
      <c r="AQ18" s="21"/>
      <c r="AR18" s="21"/>
      <c r="AS18" s="21"/>
      <c r="AT18" s="21"/>
      <c r="AU18" s="21"/>
      <c r="AV18" s="21"/>
      <c r="AW18" s="21"/>
      <c r="AX18" s="21"/>
      <c r="AY18" s="21"/>
      <c r="AZ18" s="21"/>
      <c r="BA18" s="410"/>
      <c r="BB18" s="23"/>
      <c r="BC18" s="24"/>
      <c r="BD18" s="514"/>
      <c r="BE18" s="29"/>
    </row>
    <row r="19" spans="1:57" ht="57">
      <c r="A19" s="508"/>
      <c r="B19" s="511"/>
      <c r="C19" s="19" t="s">
        <v>299</v>
      </c>
      <c r="D19" s="516" t="s">
        <v>300</v>
      </c>
      <c r="E19" s="21"/>
      <c r="F19" s="21"/>
      <c r="G19" s="21"/>
      <c r="H19" s="21"/>
      <c r="I19" s="21"/>
      <c r="J19" s="21"/>
      <c r="K19" s="21"/>
      <c r="L19" s="21"/>
      <c r="M19" s="21"/>
      <c r="N19" s="21"/>
      <c r="O19" s="21"/>
      <c r="P19" s="21"/>
      <c r="Q19" s="21"/>
      <c r="R19" s="21"/>
      <c r="S19" s="21"/>
      <c r="T19" s="21"/>
      <c r="U19" s="22"/>
      <c r="V19" s="21"/>
      <c r="W19" s="21"/>
      <c r="X19" s="21"/>
      <c r="Y19" s="21"/>
      <c r="Z19" s="21"/>
      <c r="AA19" s="21"/>
      <c r="AB19" s="21"/>
      <c r="AC19" s="21"/>
      <c r="AD19" s="21"/>
      <c r="AE19" s="21"/>
      <c r="AF19" s="21"/>
      <c r="AG19" s="22"/>
      <c r="AH19" s="22"/>
      <c r="AI19" s="22" t="s">
        <v>271</v>
      </c>
      <c r="AJ19" s="21" t="s">
        <v>271</v>
      </c>
      <c r="AK19" s="21"/>
      <c r="AL19" s="21"/>
      <c r="AM19" s="21"/>
      <c r="AN19" s="21"/>
      <c r="AO19" s="21"/>
      <c r="AP19" s="21"/>
      <c r="AQ19" s="21"/>
      <c r="AR19" s="21"/>
      <c r="AS19" s="21"/>
      <c r="AT19" s="21"/>
      <c r="AU19" s="21"/>
      <c r="AV19" s="21"/>
      <c r="AW19" s="21"/>
      <c r="AX19" s="21"/>
      <c r="AY19" s="21"/>
      <c r="AZ19" s="21"/>
      <c r="BA19" s="410"/>
      <c r="BB19" s="21"/>
      <c r="BC19" s="30"/>
      <c r="BD19" s="514"/>
      <c r="BE19" s="29"/>
    </row>
    <row r="20" spans="1:57" ht="57">
      <c r="A20" s="508"/>
      <c r="B20" s="511"/>
      <c r="C20" s="31" t="s">
        <v>301</v>
      </c>
      <c r="D20" s="516"/>
      <c r="E20" s="21"/>
      <c r="F20" s="21"/>
      <c r="G20" s="21"/>
      <c r="H20" s="21"/>
      <c r="I20" s="21"/>
      <c r="J20" s="21"/>
      <c r="K20" s="21"/>
      <c r="L20" s="21"/>
      <c r="M20" s="21"/>
      <c r="N20" s="21"/>
      <c r="O20" s="21"/>
      <c r="P20" s="21"/>
      <c r="Q20" s="21"/>
      <c r="R20" s="21"/>
      <c r="S20" s="21"/>
      <c r="T20" s="21"/>
      <c r="U20" s="22"/>
      <c r="V20" s="21"/>
      <c r="W20" s="21"/>
      <c r="X20" s="21"/>
      <c r="Y20" s="21"/>
      <c r="Z20" s="21" t="s">
        <v>271</v>
      </c>
      <c r="AA20" s="21" t="s">
        <v>271</v>
      </c>
      <c r="AB20" s="21" t="s">
        <v>271</v>
      </c>
      <c r="AC20" s="21" t="s">
        <v>271</v>
      </c>
      <c r="AD20" s="21" t="s">
        <v>271</v>
      </c>
      <c r="AE20" s="21" t="s">
        <v>271</v>
      </c>
      <c r="AF20" s="21"/>
      <c r="AG20" s="22"/>
      <c r="AH20" s="22"/>
      <c r="AI20" s="22"/>
      <c r="AJ20" s="21"/>
      <c r="AK20" s="21"/>
      <c r="AL20" s="21"/>
      <c r="AM20" s="21"/>
      <c r="AN20" s="21"/>
      <c r="AO20" s="21"/>
      <c r="AP20" s="21"/>
      <c r="AQ20" s="21"/>
      <c r="AR20" s="21"/>
      <c r="AS20" s="21"/>
      <c r="AT20" s="21"/>
      <c r="AU20" s="21"/>
      <c r="AV20" s="21"/>
      <c r="AW20" s="21"/>
      <c r="AX20" s="21"/>
      <c r="AY20" s="21"/>
      <c r="AZ20" s="21"/>
      <c r="BA20" s="410"/>
      <c r="BB20" s="23"/>
      <c r="BC20" s="23"/>
      <c r="BD20" s="514"/>
      <c r="BE20" s="29"/>
    </row>
    <row r="21" spans="1:57" ht="57">
      <c r="A21" s="508"/>
      <c r="B21" s="511"/>
      <c r="C21" s="31" t="s">
        <v>302</v>
      </c>
      <c r="D21" s="516"/>
      <c r="E21" s="21"/>
      <c r="F21" s="21"/>
      <c r="G21" s="21"/>
      <c r="H21" s="21"/>
      <c r="I21" s="21"/>
      <c r="J21" s="21"/>
      <c r="K21" s="21"/>
      <c r="L21" s="21"/>
      <c r="M21" s="21"/>
      <c r="N21" s="21"/>
      <c r="O21" s="21"/>
      <c r="P21" s="21"/>
      <c r="Q21" s="21"/>
      <c r="R21" s="21"/>
      <c r="S21" s="22"/>
      <c r="T21" s="21"/>
      <c r="U21" s="21"/>
      <c r="V21" s="22"/>
      <c r="W21" s="21"/>
      <c r="X21" s="21"/>
      <c r="Y21" s="21"/>
      <c r="Z21" s="21" t="s">
        <v>271</v>
      </c>
      <c r="AA21" s="21" t="s">
        <v>271</v>
      </c>
      <c r="AB21" s="21"/>
      <c r="AC21" s="21"/>
      <c r="AD21" s="21"/>
      <c r="AE21" s="21"/>
      <c r="AF21" s="21"/>
      <c r="AG21" s="22"/>
      <c r="AH21" s="22"/>
      <c r="AI21" s="22"/>
      <c r="AJ21" s="21"/>
      <c r="AK21" s="21"/>
      <c r="AL21" s="21"/>
      <c r="AM21" s="21"/>
      <c r="AN21" s="21"/>
      <c r="AO21" s="21"/>
      <c r="AP21" s="21"/>
      <c r="AQ21" s="21"/>
      <c r="AR21" s="21"/>
      <c r="AS21" s="21"/>
      <c r="AT21" s="21"/>
      <c r="AU21" s="21"/>
      <c r="AV21" s="21"/>
      <c r="AW21" s="21"/>
      <c r="AX21" s="21"/>
      <c r="AY21" s="21"/>
      <c r="AZ21" s="21"/>
      <c r="BA21" s="410"/>
      <c r="BB21" s="23"/>
      <c r="BC21" s="23"/>
      <c r="BD21" s="514"/>
      <c r="BE21" s="29"/>
    </row>
    <row r="22" spans="1:57" ht="57">
      <c r="A22" s="508"/>
      <c r="B22" s="511"/>
      <c r="C22" s="31" t="s">
        <v>303</v>
      </c>
      <c r="D22" s="20" t="s">
        <v>304</v>
      </c>
      <c r="E22" s="21"/>
      <c r="F22" s="21"/>
      <c r="G22" s="21"/>
      <c r="H22" s="21"/>
      <c r="I22" s="21"/>
      <c r="J22" s="21"/>
      <c r="K22" s="21"/>
      <c r="L22" s="21"/>
      <c r="M22" s="21"/>
      <c r="N22" s="21"/>
      <c r="O22" s="21"/>
      <c r="P22" s="21"/>
      <c r="Q22" s="21"/>
      <c r="R22" s="21"/>
      <c r="S22" s="21"/>
      <c r="T22" s="21"/>
      <c r="U22" s="22"/>
      <c r="V22" s="21"/>
      <c r="W22" s="21"/>
      <c r="X22" s="21"/>
      <c r="Y22" s="21"/>
      <c r="Z22" s="21"/>
      <c r="AA22" s="21" t="s">
        <v>271</v>
      </c>
      <c r="AB22" s="21"/>
      <c r="AC22" s="21"/>
      <c r="AD22" s="21"/>
      <c r="AE22" s="21"/>
      <c r="AF22" s="21"/>
      <c r="AG22" s="22"/>
      <c r="AH22" s="22"/>
      <c r="AI22" s="22"/>
      <c r="AJ22" s="21"/>
      <c r="AK22" s="21"/>
      <c r="AL22" s="21"/>
      <c r="AM22" s="21"/>
      <c r="AN22" s="21"/>
      <c r="AO22" s="21"/>
      <c r="AP22" s="21"/>
      <c r="AQ22" s="21"/>
      <c r="AR22" s="21"/>
      <c r="AS22" s="21"/>
      <c r="AT22" s="21"/>
      <c r="AU22" s="21"/>
      <c r="AV22" s="21"/>
      <c r="AW22" s="21"/>
      <c r="AX22" s="21"/>
      <c r="AY22" s="21"/>
      <c r="AZ22" s="21"/>
      <c r="BA22" s="410"/>
      <c r="BB22" s="23"/>
      <c r="BC22" s="23"/>
      <c r="BD22" s="514"/>
      <c r="BE22" s="29"/>
    </row>
    <row r="23" spans="1:57" ht="60">
      <c r="A23" s="508"/>
      <c r="B23" s="511"/>
      <c r="C23" s="31" t="s">
        <v>305</v>
      </c>
      <c r="D23" s="20" t="s">
        <v>306</v>
      </c>
      <c r="E23" s="21"/>
      <c r="F23" s="21" t="s">
        <v>271</v>
      </c>
      <c r="G23" s="21"/>
      <c r="H23" s="21"/>
      <c r="I23" s="21"/>
      <c r="J23" s="21"/>
      <c r="K23" s="21" t="s">
        <v>271</v>
      </c>
      <c r="L23" s="21"/>
      <c r="M23" s="21"/>
      <c r="N23" s="21"/>
      <c r="O23" s="21" t="s">
        <v>271</v>
      </c>
      <c r="P23" s="21"/>
      <c r="Q23" s="21"/>
      <c r="R23" s="21"/>
      <c r="S23" s="21" t="s">
        <v>271</v>
      </c>
      <c r="T23" s="21"/>
      <c r="U23" s="22"/>
      <c r="V23" s="21"/>
      <c r="W23" s="21" t="s">
        <v>271</v>
      </c>
      <c r="X23" s="21"/>
      <c r="Y23" s="21"/>
      <c r="Z23" s="21"/>
      <c r="AA23" s="21" t="s">
        <v>271</v>
      </c>
      <c r="AB23" s="21"/>
      <c r="AC23" s="21"/>
      <c r="AD23" s="21"/>
      <c r="AE23" s="21" t="s">
        <v>271</v>
      </c>
      <c r="AF23" s="21"/>
      <c r="AG23" s="22"/>
      <c r="AH23" s="22"/>
      <c r="AI23" s="22" t="s">
        <v>271</v>
      </c>
      <c r="AJ23" s="21"/>
      <c r="AK23" s="21"/>
      <c r="AL23" s="21"/>
      <c r="AM23" s="21" t="s">
        <v>271</v>
      </c>
      <c r="AN23" s="21"/>
      <c r="AO23" s="21"/>
      <c r="AP23" s="21"/>
      <c r="AQ23" s="21" t="s">
        <v>271</v>
      </c>
      <c r="AR23" s="21"/>
      <c r="AS23" s="21"/>
      <c r="AT23" s="21"/>
      <c r="AU23" s="21" t="s">
        <v>271</v>
      </c>
      <c r="AV23" s="21"/>
      <c r="AW23" s="21"/>
      <c r="AX23" s="21"/>
      <c r="AY23" s="21" t="s">
        <v>271</v>
      </c>
      <c r="AZ23" s="21"/>
      <c r="BA23" s="410"/>
      <c r="BB23" s="23"/>
      <c r="BC23" s="23"/>
      <c r="BD23" s="514"/>
      <c r="BE23" s="29"/>
    </row>
    <row r="24" spans="1:57" ht="30">
      <c r="A24" s="509"/>
      <c r="B24" s="512"/>
      <c r="C24" s="31" t="s">
        <v>307</v>
      </c>
      <c r="D24" s="20" t="s">
        <v>308</v>
      </c>
      <c r="E24" s="21"/>
      <c r="F24" s="21"/>
      <c r="G24" s="21"/>
      <c r="H24" s="21"/>
      <c r="I24" s="21"/>
      <c r="J24" s="21"/>
      <c r="K24" s="21"/>
      <c r="L24" s="21"/>
      <c r="M24" s="21"/>
      <c r="N24" s="21"/>
      <c r="O24" s="21"/>
      <c r="P24" s="21"/>
      <c r="Q24" s="21"/>
      <c r="R24" s="21"/>
      <c r="S24" s="21"/>
      <c r="T24" s="21"/>
      <c r="U24" s="22"/>
      <c r="V24" s="21"/>
      <c r="W24" s="21"/>
      <c r="X24" s="21"/>
      <c r="Y24" s="21"/>
      <c r="Z24" s="21"/>
      <c r="AA24" s="21"/>
      <c r="AB24" s="21"/>
      <c r="AC24" s="21"/>
      <c r="AD24" s="21"/>
      <c r="AE24" s="21"/>
      <c r="AF24" s="21"/>
      <c r="AG24" s="22"/>
      <c r="AH24" s="22"/>
      <c r="AI24" s="22"/>
      <c r="AJ24" s="21"/>
      <c r="AK24" s="21"/>
      <c r="AL24" s="21"/>
      <c r="AM24" s="21"/>
      <c r="AN24" s="21"/>
      <c r="AO24" s="21"/>
      <c r="AP24" s="21"/>
      <c r="AQ24" s="21"/>
      <c r="AR24" s="21"/>
      <c r="AS24" s="21"/>
      <c r="AT24" s="21"/>
      <c r="AU24" s="21"/>
      <c r="AV24" s="21"/>
      <c r="AW24" s="21"/>
      <c r="AX24" s="21"/>
      <c r="AY24" s="21"/>
      <c r="AZ24" s="21"/>
      <c r="BA24" s="410"/>
      <c r="BB24" s="21"/>
      <c r="BC24" s="21"/>
      <c r="BD24" s="515"/>
      <c r="BE24" s="29"/>
    </row>
    <row r="25" spans="1:57" s="26" customFormat="1" ht="15">
      <c r="A25" s="32"/>
      <c r="B25" s="33"/>
      <c r="C25" s="34"/>
      <c r="D25" s="35"/>
      <c r="E25" s="36"/>
      <c r="F25" s="37"/>
      <c r="G25" s="37"/>
      <c r="H25" s="37"/>
      <c r="I25" s="37"/>
      <c r="J25" s="35"/>
      <c r="K25" s="34"/>
      <c r="L25" s="34"/>
      <c r="M25" s="37"/>
      <c r="N25" s="34"/>
      <c r="O25" s="38"/>
      <c r="P25" s="35"/>
      <c r="Q25" s="34"/>
      <c r="R25" s="34"/>
      <c r="S25" s="35"/>
      <c r="T25" s="35"/>
      <c r="U25" s="35"/>
      <c r="V25" s="32"/>
      <c r="W25" s="33"/>
      <c r="X25" s="32"/>
      <c r="Y25" s="33"/>
      <c r="Z25" s="32"/>
      <c r="AA25" s="33"/>
      <c r="AB25" s="32"/>
      <c r="AC25" s="33"/>
      <c r="AD25" s="32"/>
      <c r="AE25" s="33"/>
      <c r="AF25" s="32"/>
      <c r="AG25" s="33"/>
      <c r="AH25" s="32"/>
      <c r="AI25" s="33"/>
      <c r="AJ25" s="32"/>
      <c r="AK25" s="33"/>
      <c r="AL25" s="32"/>
      <c r="AM25" s="33"/>
      <c r="AN25" s="32"/>
      <c r="AO25" s="33"/>
      <c r="AP25" s="32"/>
      <c r="AQ25" s="33"/>
      <c r="AR25" s="32"/>
      <c r="AS25" s="33"/>
      <c r="AT25" s="32"/>
      <c r="AU25" s="33"/>
      <c r="AV25" s="32"/>
      <c r="AW25" s="33"/>
      <c r="AX25" s="32"/>
      <c r="AY25" s="33"/>
      <c r="AZ25" s="32"/>
      <c r="BA25" s="411"/>
      <c r="BB25" s="32"/>
      <c r="BC25" s="33"/>
      <c r="BD25" s="32"/>
    </row>
    <row r="26" spans="1:57" s="26" customFormat="1" ht="15">
      <c r="A26" s="32"/>
      <c r="B26" s="33"/>
      <c r="C26" s="517" t="s">
        <v>309</v>
      </c>
      <c r="D26" s="39"/>
      <c r="E26" s="40"/>
      <c r="F26" s="41"/>
      <c r="G26" s="41"/>
      <c r="H26" s="41"/>
      <c r="I26" s="41"/>
      <c r="J26" s="35"/>
      <c r="K26" s="34"/>
      <c r="L26" s="34"/>
      <c r="M26" s="37"/>
      <c r="N26" s="34"/>
      <c r="O26" s="38"/>
      <c r="P26" s="35"/>
      <c r="Q26" s="34"/>
      <c r="R26" s="34"/>
      <c r="S26" s="35"/>
      <c r="T26" s="35"/>
      <c r="U26" s="40"/>
      <c r="V26" s="32"/>
      <c r="W26" s="33"/>
      <c r="X26" s="32"/>
      <c r="Y26" s="33"/>
      <c r="Z26" s="32"/>
      <c r="AA26" s="33"/>
      <c r="AB26" s="32"/>
      <c r="AC26" s="33"/>
      <c r="AD26" s="32"/>
      <c r="AE26" s="33"/>
      <c r="AF26" s="32"/>
      <c r="AG26" s="33"/>
      <c r="AH26" s="32"/>
      <c r="AI26" s="33"/>
      <c r="AJ26" s="32"/>
      <c r="AK26" s="33"/>
      <c r="AL26" s="32"/>
      <c r="AM26" s="33"/>
      <c r="AN26" s="32"/>
      <c r="AO26" s="33"/>
      <c r="AP26" s="32"/>
      <c r="AQ26" s="33"/>
      <c r="AR26" s="32"/>
      <c r="AS26" s="33"/>
      <c r="AT26" s="32"/>
      <c r="AU26" s="33"/>
      <c r="AV26" s="32"/>
      <c r="AW26" s="33"/>
      <c r="AX26" s="32"/>
      <c r="AY26" s="33"/>
      <c r="AZ26" s="32"/>
      <c r="BA26" s="411"/>
      <c r="BB26" s="32"/>
      <c r="BC26" s="33"/>
      <c r="BD26" s="32"/>
    </row>
    <row r="27" spans="1:57" s="26" customFormat="1" ht="15">
      <c r="A27" s="32"/>
      <c r="B27" s="33"/>
      <c r="C27" s="485"/>
      <c r="D27" s="39" t="s">
        <v>271</v>
      </c>
      <c r="E27" s="42"/>
      <c r="F27" s="43"/>
      <c r="G27" s="43"/>
      <c r="H27" s="43"/>
      <c r="I27" s="43"/>
      <c r="J27" s="35"/>
      <c r="K27" s="34"/>
      <c r="L27" s="34"/>
      <c r="M27" s="37"/>
      <c r="N27" s="34"/>
      <c r="O27" s="38"/>
      <c r="P27" s="35"/>
      <c r="Q27" s="34"/>
      <c r="R27" s="34"/>
      <c r="S27" s="35"/>
      <c r="T27" s="35"/>
      <c r="U27" s="42"/>
      <c r="V27" s="32"/>
      <c r="W27" s="33"/>
      <c r="X27" s="32"/>
      <c r="Y27" s="33"/>
      <c r="Z27" s="32"/>
      <c r="AA27" s="33"/>
      <c r="AB27" s="32"/>
      <c r="AC27" s="33"/>
      <c r="AD27" s="32"/>
      <c r="AE27" s="33"/>
      <c r="AF27" s="32"/>
      <c r="AG27" s="33"/>
      <c r="AH27" s="32"/>
      <c r="AI27" s="33"/>
      <c r="AJ27" s="32"/>
      <c r="AK27" s="33"/>
      <c r="AL27" s="32"/>
      <c r="AM27" s="33"/>
      <c r="AN27" s="32"/>
      <c r="AO27" s="33"/>
      <c r="AP27" s="32"/>
      <c r="AQ27" s="33"/>
      <c r="AR27" s="32"/>
      <c r="AS27" s="33"/>
      <c r="AT27" s="32"/>
      <c r="AU27" s="33"/>
      <c r="AV27" s="32"/>
      <c r="AW27" s="33"/>
      <c r="AX27" s="32"/>
      <c r="AY27" s="33"/>
      <c r="AZ27" s="32"/>
      <c r="BA27" s="411"/>
      <c r="BB27" s="32"/>
      <c r="BC27" s="33"/>
      <c r="BD27" s="32"/>
    </row>
    <row r="28" spans="1:57" s="26" customFormat="1" ht="15">
      <c r="A28" s="32"/>
      <c r="B28" s="33"/>
      <c r="C28" s="486"/>
      <c r="D28" s="39" t="s">
        <v>310</v>
      </c>
      <c r="E28" s="44"/>
      <c r="F28" s="45"/>
      <c r="G28" s="45"/>
      <c r="H28" s="45"/>
      <c r="I28" s="45"/>
      <c r="J28" s="17"/>
      <c r="K28" s="17"/>
      <c r="L28" s="17"/>
      <c r="M28" s="17"/>
      <c r="N28" s="46"/>
      <c r="O28" s="46"/>
      <c r="P28" s="46"/>
      <c r="Q28" s="46"/>
      <c r="R28" s="46"/>
      <c r="S28" s="46"/>
      <c r="T28" s="46"/>
      <c r="U28" s="47"/>
      <c r="V28" s="32"/>
      <c r="W28" s="33"/>
      <c r="X28" s="32"/>
      <c r="Y28" s="33"/>
      <c r="Z28" s="32"/>
      <c r="AA28" s="33"/>
      <c r="AB28" s="32"/>
      <c r="AC28" s="33"/>
      <c r="AD28" s="32"/>
      <c r="AE28" s="33"/>
      <c r="AF28" s="32"/>
      <c r="AG28" s="33"/>
      <c r="AH28" s="32"/>
      <c r="AI28" s="33"/>
      <c r="AJ28" s="32"/>
      <c r="AK28" s="33"/>
      <c r="AL28" s="32"/>
      <c r="AM28" s="33"/>
      <c r="AN28" s="32"/>
      <c r="AO28" s="33"/>
      <c r="AP28" s="32"/>
      <c r="AQ28" s="33"/>
      <c r="AR28" s="32"/>
      <c r="AS28" s="33"/>
      <c r="AT28" s="32"/>
      <c r="AU28" s="33"/>
      <c r="AV28" s="32"/>
      <c r="AW28" s="33"/>
      <c r="AX28" s="32"/>
      <c r="AY28" s="33"/>
      <c r="AZ28" s="32"/>
      <c r="BA28" s="411"/>
      <c r="BB28" s="32"/>
      <c r="BC28" s="33"/>
      <c r="BD28" s="32"/>
    </row>
    <row r="29" spans="1:57" s="48" customFormat="1" ht="15">
      <c r="BA29" s="412"/>
    </row>
    <row r="30" spans="1:57" s="48" customFormat="1" ht="15">
      <c r="BA30" s="412"/>
    </row>
    <row r="31" spans="1:57" s="48" customFormat="1" ht="15">
      <c r="BA31" s="412"/>
    </row>
    <row r="32" spans="1:57" s="48" customFormat="1" ht="15">
      <c r="BA32" s="412"/>
    </row>
    <row r="33" spans="1:13">
      <c r="A33" s="49"/>
      <c r="B33" s="49"/>
      <c r="C33" s="49"/>
      <c r="D33" s="49"/>
      <c r="E33" s="49"/>
      <c r="F33" s="49"/>
      <c r="G33" s="49"/>
      <c r="H33" s="49"/>
      <c r="I33" s="49"/>
      <c r="J33" s="49"/>
      <c r="K33" s="49"/>
      <c r="L33" s="49"/>
      <c r="M33" s="49"/>
    </row>
    <row r="34" spans="1:13">
      <c r="A34" s="49"/>
      <c r="B34" s="49"/>
      <c r="C34" s="49"/>
      <c r="D34" s="49"/>
      <c r="E34" s="49"/>
      <c r="F34" s="49"/>
      <c r="G34" s="49"/>
      <c r="H34" s="49"/>
      <c r="I34" s="49"/>
      <c r="J34" s="49"/>
      <c r="K34" s="49"/>
      <c r="L34" s="49"/>
      <c r="M34" s="49"/>
    </row>
    <row r="35" spans="1:13">
      <c r="A35" s="49"/>
      <c r="B35" s="49"/>
      <c r="C35" s="49"/>
      <c r="D35" s="49"/>
      <c r="E35" s="49"/>
      <c r="F35" s="49"/>
      <c r="G35" s="49"/>
      <c r="H35" s="49"/>
      <c r="I35" s="49"/>
      <c r="J35" s="49"/>
      <c r="K35" s="49"/>
      <c r="L35" s="49"/>
      <c r="M35" s="49"/>
    </row>
    <row r="36" spans="1:13">
      <c r="A36" s="49"/>
      <c r="B36" s="49"/>
      <c r="C36" s="49"/>
      <c r="D36" s="49"/>
      <c r="E36" s="49"/>
      <c r="F36" s="49"/>
      <c r="G36" s="49"/>
      <c r="H36" s="49"/>
      <c r="I36" s="49"/>
      <c r="J36" s="49"/>
      <c r="K36" s="49"/>
      <c r="L36" s="49"/>
      <c r="M36" s="49"/>
    </row>
    <row r="37" spans="1:13">
      <c r="A37" s="49"/>
      <c r="B37" s="49"/>
      <c r="C37" s="49"/>
      <c r="D37" s="49"/>
      <c r="E37" s="49"/>
      <c r="F37" s="49"/>
      <c r="G37" s="49"/>
      <c r="H37" s="49"/>
      <c r="I37" s="49"/>
      <c r="J37" s="49"/>
      <c r="K37" s="49"/>
      <c r="L37" s="49"/>
      <c r="M37" s="49"/>
    </row>
    <row r="38" spans="1:13">
      <c r="A38" s="49"/>
      <c r="B38" s="49"/>
      <c r="C38" s="49"/>
      <c r="D38" s="49"/>
      <c r="E38" s="49"/>
      <c r="F38" s="49"/>
      <c r="G38" s="49"/>
      <c r="H38" s="49"/>
      <c r="I38" s="49"/>
      <c r="J38" s="49"/>
      <c r="K38" s="49"/>
      <c r="L38" s="49"/>
      <c r="M38" s="49"/>
    </row>
    <row r="39" spans="1:13">
      <c r="A39" s="49"/>
      <c r="B39" s="49"/>
      <c r="C39" s="49"/>
      <c r="D39" s="49"/>
      <c r="E39" s="49"/>
      <c r="F39" s="49"/>
      <c r="G39" s="49"/>
      <c r="H39" s="49"/>
      <c r="I39" s="49"/>
      <c r="J39" s="49"/>
      <c r="K39" s="49"/>
      <c r="L39" s="49"/>
      <c r="M39" s="49"/>
    </row>
    <row r="40" spans="1:13">
      <c r="A40" s="49"/>
      <c r="B40" s="49"/>
      <c r="C40" s="49"/>
      <c r="D40" s="49"/>
      <c r="E40" s="49"/>
      <c r="F40" s="49"/>
      <c r="G40" s="49"/>
      <c r="H40" s="49"/>
      <c r="I40" s="49"/>
      <c r="J40" s="49"/>
      <c r="K40" s="49"/>
      <c r="L40" s="49"/>
      <c r="M40" s="49"/>
    </row>
    <row r="41" spans="1:13">
      <c r="A41" s="49"/>
      <c r="B41" s="49"/>
      <c r="C41" s="49"/>
      <c r="D41" s="49"/>
      <c r="E41" s="49"/>
      <c r="F41" s="49"/>
      <c r="G41" s="49"/>
      <c r="H41" s="49"/>
      <c r="I41" s="49"/>
      <c r="J41" s="49"/>
      <c r="K41" s="49"/>
      <c r="L41" s="49"/>
      <c r="M41" s="49"/>
    </row>
    <row r="42" spans="1:13">
      <c r="A42" s="49"/>
      <c r="B42" s="49"/>
      <c r="C42" s="49"/>
      <c r="D42" s="49"/>
      <c r="E42" s="49"/>
      <c r="F42" s="49"/>
      <c r="G42" s="49"/>
      <c r="H42" s="49"/>
      <c r="I42" s="49"/>
      <c r="J42" s="49"/>
      <c r="K42" s="49"/>
      <c r="L42" s="49"/>
      <c r="M42" s="49"/>
    </row>
    <row r="43" spans="1:13">
      <c r="A43" s="49"/>
      <c r="B43" s="49"/>
      <c r="C43" s="49"/>
      <c r="D43" s="49"/>
      <c r="E43" s="49"/>
      <c r="F43" s="49"/>
      <c r="G43" s="49"/>
      <c r="H43" s="49"/>
      <c r="I43" s="49"/>
      <c r="J43" s="49"/>
      <c r="K43" s="49"/>
      <c r="L43" s="49"/>
      <c r="M43" s="49"/>
    </row>
    <row r="44" spans="1:13">
      <c r="A44" s="49"/>
      <c r="B44" s="49"/>
      <c r="C44" s="49"/>
      <c r="D44" s="49"/>
      <c r="E44" s="49"/>
      <c r="F44" s="49"/>
      <c r="G44" s="49"/>
      <c r="H44" s="49"/>
      <c r="I44" s="49"/>
      <c r="J44" s="49"/>
      <c r="K44" s="49"/>
      <c r="L44" s="49"/>
      <c r="M44" s="49"/>
    </row>
    <row r="45" spans="1:13">
      <c r="A45" s="49"/>
      <c r="B45" s="49"/>
      <c r="C45" s="49"/>
      <c r="D45" s="49"/>
      <c r="E45" s="49"/>
      <c r="F45" s="49"/>
      <c r="G45" s="49"/>
      <c r="H45" s="49"/>
      <c r="I45" s="49"/>
      <c r="J45" s="49"/>
      <c r="K45" s="49"/>
      <c r="L45" s="49"/>
      <c r="M45" s="49"/>
    </row>
    <row r="46" spans="1:13">
      <c r="A46" s="49"/>
      <c r="B46" s="49"/>
      <c r="C46" s="49"/>
      <c r="D46" s="49"/>
      <c r="E46" s="49"/>
      <c r="F46" s="49"/>
      <c r="G46" s="49"/>
      <c r="H46" s="49"/>
      <c r="I46" s="49"/>
      <c r="J46" s="49"/>
      <c r="K46" s="49"/>
      <c r="L46" s="49"/>
      <c r="M46" s="49"/>
    </row>
    <row r="47" spans="1:13">
      <c r="A47" s="49"/>
      <c r="B47" s="49"/>
      <c r="C47" s="49"/>
      <c r="D47" s="49"/>
      <c r="E47" s="49"/>
      <c r="F47" s="49"/>
      <c r="G47" s="49"/>
      <c r="H47" s="49"/>
      <c r="I47" s="49"/>
      <c r="J47" s="49"/>
      <c r="K47" s="49"/>
      <c r="L47" s="49"/>
      <c r="M47" s="49"/>
    </row>
    <row r="48" spans="1:13">
      <c r="A48" s="49"/>
      <c r="B48" s="49"/>
      <c r="C48" s="49"/>
      <c r="D48" s="49"/>
      <c r="E48" s="49"/>
      <c r="F48" s="49"/>
      <c r="G48" s="49"/>
      <c r="H48" s="49"/>
      <c r="I48" s="49"/>
      <c r="J48" s="49"/>
      <c r="K48" s="49"/>
      <c r="L48" s="49"/>
      <c r="M48" s="49"/>
    </row>
    <row r="49" spans="1:13">
      <c r="A49" s="49"/>
      <c r="B49" s="49"/>
      <c r="C49" s="49"/>
      <c r="D49" s="49"/>
      <c r="E49" s="49"/>
      <c r="F49" s="49"/>
      <c r="G49" s="49"/>
      <c r="H49" s="49"/>
      <c r="I49" s="49"/>
      <c r="J49" s="49"/>
      <c r="K49" s="49"/>
      <c r="L49" s="49"/>
      <c r="M49" s="49"/>
    </row>
    <row r="50" spans="1:13">
      <c r="A50" s="49"/>
      <c r="B50" s="49"/>
      <c r="C50" s="49"/>
      <c r="D50" s="49"/>
      <c r="E50" s="49"/>
      <c r="F50" s="49"/>
      <c r="G50" s="49"/>
      <c r="H50" s="49"/>
      <c r="I50" s="49"/>
      <c r="J50" s="49"/>
      <c r="K50" s="49"/>
      <c r="L50" s="49"/>
      <c r="M50" s="49"/>
    </row>
    <row r="51" spans="1:13">
      <c r="A51" s="49"/>
      <c r="B51" s="49"/>
      <c r="C51" s="49"/>
      <c r="D51" s="49"/>
      <c r="E51" s="49"/>
      <c r="F51" s="49"/>
      <c r="G51" s="49"/>
      <c r="H51" s="49"/>
      <c r="I51" s="49"/>
      <c r="J51" s="49"/>
      <c r="K51" s="49"/>
      <c r="L51" s="49"/>
      <c r="M51" s="49"/>
    </row>
    <row r="52" spans="1:13">
      <c r="A52" s="49"/>
      <c r="B52" s="49"/>
      <c r="C52" s="49"/>
      <c r="D52" s="49"/>
      <c r="E52" s="49"/>
      <c r="F52" s="49"/>
      <c r="G52" s="49"/>
      <c r="H52" s="49"/>
      <c r="I52" s="49"/>
      <c r="J52" s="49"/>
      <c r="K52" s="49"/>
      <c r="L52" s="49"/>
      <c r="M52" s="49"/>
    </row>
    <row r="53" spans="1:13">
      <c r="A53" s="49"/>
      <c r="B53" s="49"/>
      <c r="C53" s="49"/>
      <c r="D53" s="49"/>
      <c r="E53" s="49"/>
      <c r="F53" s="49"/>
      <c r="G53" s="49"/>
      <c r="H53" s="49"/>
      <c r="I53" s="49"/>
      <c r="J53" s="49"/>
      <c r="K53" s="49"/>
      <c r="L53" s="49"/>
      <c r="M53" s="49"/>
    </row>
    <row r="54" spans="1:13">
      <c r="A54" s="49"/>
      <c r="B54" s="49"/>
      <c r="C54" s="49"/>
      <c r="D54" s="49"/>
      <c r="E54" s="49"/>
      <c r="F54" s="49"/>
      <c r="G54" s="49"/>
      <c r="H54" s="49"/>
      <c r="I54" s="49"/>
      <c r="J54" s="49"/>
      <c r="K54" s="49"/>
      <c r="L54" s="49"/>
      <c r="M54" s="49"/>
    </row>
    <row r="55" spans="1:13">
      <c r="A55" s="49"/>
      <c r="B55" s="49"/>
      <c r="C55" s="49"/>
      <c r="D55" s="49"/>
      <c r="E55" s="49"/>
      <c r="F55" s="49"/>
      <c r="G55" s="49"/>
      <c r="H55" s="49"/>
      <c r="I55" s="49"/>
      <c r="J55" s="49"/>
      <c r="K55" s="49"/>
      <c r="L55" s="49"/>
      <c r="M55" s="49"/>
    </row>
    <row r="56" spans="1:13">
      <c r="A56" s="49"/>
      <c r="B56" s="49"/>
      <c r="C56" s="49"/>
      <c r="D56" s="49"/>
      <c r="E56" s="49"/>
      <c r="F56" s="49"/>
      <c r="G56" s="49"/>
      <c r="H56" s="49"/>
      <c r="I56" s="49"/>
      <c r="J56" s="49"/>
      <c r="K56" s="49"/>
      <c r="L56" s="49"/>
      <c r="M56" s="49"/>
    </row>
    <row r="57" spans="1:13">
      <c r="A57" s="49"/>
      <c r="B57" s="49"/>
      <c r="C57" s="49"/>
      <c r="D57" s="49"/>
      <c r="E57" s="49"/>
      <c r="F57" s="49"/>
      <c r="G57" s="49"/>
      <c r="H57" s="49"/>
      <c r="I57" s="49"/>
      <c r="J57" s="49"/>
      <c r="K57" s="49"/>
      <c r="L57" s="49"/>
      <c r="M57" s="49"/>
    </row>
    <row r="58" spans="1:13">
      <c r="A58" s="49"/>
      <c r="B58" s="49"/>
      <c r="C58" s="49"/>
      <c r="D58" s="49"/>
      <c r="E58" s="49"/>
      <c r="F58" s="49"/>
      <c r="G58" s="49"/>
      <c r="H58" s="49"/>
      <c r="I58" s="49"/>
      <c r="J58" s="49"/>
      <c r="K58" s="49"/>
      <c r="L58" s="49"/>
      <c r="M58" s="49"/>
    </row>
    <row r="59" spans="1:13">
      <c r="A59" s="49"/>
      <c r="B59" s="49"/>
      <c r="C59" s="49"/>
      <c r="D59" s="49"/>
      <c r="E59" s="49"/>
      <c r="F59" s="49"/>
      <c r="G59" s="49"/>
      <c r="H59" s="49"/>
      <c r="I59" s="49"/>
      <c r="J59" s="49"/>
      <c r="K59" s="49"/>
      <c r="L59" s="49"/>
      <c r="M59" s="49"/>
    </row>
    <row r="60" spans="1:13">
      <c r="A60" s="49"/>
      <c r="B60" s="49"/>
      <c r="C60" s="49"/>
      <c r="D60" s="49"/>
      <c r="E60" s="49"/>
      <c r="F60" s="49"/>
      <c r="G60" s="49"/>
      <c r="H60" s="49"/>
      <c r="I60" s="49"/>
      <c r="J60" s="49"/>
      <c r="K60" s="49"/>
      <c r="L60" s="49"/>
      <c r="M60" s="49"/>
    </row>
    <row r="61" spans="1:13">
      <c r="A61" s="49"/>
      <c r="B61" s="49"/>
      <c r="C61" s="49"/>
      <c r="D61" s="49"/>
      <c r="E61" s="49"/>
      <c r="F61" s="49"/>
      <c r="G61" s="49"/>
      <c r="H61" s="49"/>
      <c r="I61" s="49"/>
      <c r="J61" s="49"/>
      <c r="K61" s="49"/>
      <c r="L61" s="49"/>
      <c r="M61" s="49"/>
    </row>
    <row r="62" spans="1:13">
      <c r="A62" s="49"/>
      <c r="B62" s="49"/>
      <c r="C62" s="49"/>
      <c r="D62" s="49"/>
      <c r="E62" s="49"/>
      <c r="F62" s="49"/>
      <c r="G62" s="49"/>
      <c r="H62" s="49"/>
      <c r="I62" s="49"/>
      <c r="J62" s="49"/>
      <c r="K62" s="49"/>
      <c r="L62" s="49"/>
      <c r="M62" s="49"/>
    </row>
    <row r="63" spans="1:13">
      <c r="A63" s="49"/>
      <c r="B63" s="49"/>
      <c r="C63" s="49"/>
      <c r="D63" s="49"/>
      <c r="E63" s="49"/>
      <c r="F63" s="49"/>
      <c r="G63" s="49"/>
      <c r="H63" s="49"/>
      <c r="I63" s="49"/>
      <c r="J63" s="49"/>
      <c r="K63" s="49"/>
      <c r="L63" s="49"/>
      <c r="M63" s="49"/>
    </row>
    <row r="64" spans="1:13">
      <c r="A64" s="49"/>
      <c r="B64" s="49"/>
      <c r="C64" s="49"/>
      <c r="D64" s="49"/>
      <c r="E64" s="49"/>
      <c r="F64" s="49"/>
      <c r="G64" s="49"/>
      <c r="H64" s="49"/>
      <c r="I64" s="49"/>
      <c r="J64" s="49"/>
      <c r="K64" s="49"/>
      <c r="L64" s="49"/>
      <c r="M64" s="49"/>
    </row>
    <row r="65" spans="1:13">
      <c r="A65" s="49"/>
      <c r="B65" s="49"/>
      <c r="C65" s="49"/>
      <c r="D65" s="49"/>
      <c r="E65" s="49"/>
      <c r="F65" s="49"/>
      <c r="G65" s="49"/>
      <c r="H65" s="49"/>
      <c r="I65" s="49"/>
      <c r="J65" s="49"/>
      <c r="K65" s="49"/>
      <c r="L65" s="49"/>
      <c r="M65" s="49"/>
    </row>
    <row r="66" spans="1:13">
      <c r="A66" s="49"/>
      <c r="B66" s="49"/>
      <c r="C66" s="49"/>
      <c r="D66" s="49"/>
      <c r="E66" s="49"/>
      <c r="F66" s="49"/>
      <c r="G66" s="49"/>
      <c r="H66" s="49"/>
      <c r="I66" s="49"/>
      <c r="J66" s="49"/>
      <c r="K66" s="49"/>
      <c r="L66" s="49"/>
      <c r="M66" s="49"/>
    </row>
    <row r="67" spans="1:13">
      <c r="A67" s="49"/>
      <c r="B67" s="49"/>
      <c r="C67" s="49"/>
      <c r="D67" s="49"/>
      <c r="E67" s="49"/>
      <c r="F67" s="49"/>
      <c r="G67" s="49"/>
      <c r="H67" s="49"/>
      <c r="I67" s="49"/>
      <c r="J67" s="49"/>
      <c r="K67" s="49"/>
      <c r="L67" s="49"/>
      <c r="M67" s="49"/>
    </row>
    <row r="68" spans="1:13">
      <c r="A68" s="49"/>
      <c r="B68" s="49"/>
      <c r="C68" s="49"/>
      <c r="D68" s="49"/>
      <c r="E68" s="49"/>
      <c r="F68" s="49"/>
      <c r="G68" s="49"/>
      <c r="H68" s="49"/>
      <c r="I68" s="49"/>
      <c r="J68" s="49"/>
      <c r="K68" s="49"/>
      <c r="L68" s="49"/>
      <c r="M68" s="49"/>
    </row>
    <row r="69" spans="1:13">
      <c r="A69" s="49"/>
      <c r="B69" s="49"/>
      <c r="C69" s="49"/>
      <c r="D69" s="49"/>
      <c r="E69" s="49"/>
      <c r="F69" s="49"/>
      <c r="G69" s="49"/>
      <c r="H69" s="49"/>
      <c r="I69" s="49"/>
      <c r="J69" s="49"/>
      <c r="K69" s="49"/>
      <c r="L69" s="49"/>
      <c r="M69" s="49"/>
    </row>
    <row r="70" spans="1:13">
      <c r="A70" s="49"/>
      <c r="B70" s="49"/>
      <c r="C70" s="49"/>
      <c r="D70" s="49"/>
      <c r="E70" s="49"/>
      <c r="F70" s="49"/>
      <c r="G70" s="49"/>
      <c r="H70" s="49"/>
      <c r="I70" s="49"/>
      <c r="J70" s="49"/>
      <c r="K70" s="49"/>
      <c r="L70" s="49"/>
      <c r="M70" s="49"/>
    </row>
    <row r="71" spans="1:13">
      <c r="A71" s="49"/>
      <c r="B71" s="49"/>
      <c r="C71" s="49"/>
      <c r="D71" s="49"/>
      <c r="E71" s="49"/>
      <c r="F71" s="49"/>
      <c r="G71" s="49"/>
      <c r="H71" s="49"/>
      <c r="I71" s="49"/>
      <c r="J71" s="49"/>
      <c r="K71" s="49"/>
      <c r="L71" s="49"/>
      <c r="M71" s="49"/>
    </row>
    <row r="72" spans="1:13">
      <c r="A72" s="49"/>
      <c r="B72" s="49"/>
      <c r="C72" s="49"/>
      <c r="D72" s="49"/>
      <c r="E72" s="49"/>
      <c r="F72" s="49"/>
      <c r="G72" s="49"/>
      <c r="H72" s="49"/>
      <c r="I72" s="49"/>
      <c r="J72" s="49"/>
      <c r="K72" s="49"/>
      <c r="L72" s="49"/>
      <c r="M72" s="49"/>
    </row>
    <row r="73" spans="1:13">
      <c r="A73" s="49"/>
      <c r="B73" s="49"/>
      <c r="C73" s="49"/>
      <c r="D73" s="49"/>
      <c r="E73" s="49"/>
      <c r="F73" s="49"/>
      <c r="G73" s="49"/>
      <c r="H73" s="49"/>
      <c r="I73" s="49"/>
      <c r="J73" s="49"/>
      <c r="K73" s="49"/>
      <c r="L73" s="49"/>
      <c r="M73" s="49"/>
    </row>
    <row r="74" spans="1:13">
      <c r="A74" s="49"/>
      <c r="B74" s="49"/>
      <c r="C74" s="49"/>
      <c r="D74" s="49"/>
      <c r="E74" s="49"/>
      <c r="F74" s="49"/>
      <c r="G74" s="49"/>
      <c r="H74" s="49"/>
      <c r="I74" s="49"/>
      <c r="J74" s="49"/>
      <c r="K74" s="49"/>
      <c r="L74" s="49"/>
      <c r="M74" s="49"/>
    </row>
    <row r="75" spans="1:13">
      <c r="A75" s="49"/>
      <c r="B75" s="49"/>
      <c r="C75" s="49"/>
      <c r="D75" s="49"/>
      <c r="E75" s="49"/>
      <c r="F75" s="49"/>
      <c r="G75" s="49"/>
      <c r="H75" s="49"/>
      <c r="I75" s="49"/>
      <c r="J75" s="49"/>
      <c r="K75" s="49"/>
      <c r="L75" s="49"/>
      <c r="M75" s="49"/>
    </row>
    <row r="76" spans="1:13">
      <c r="A76" s="49"/>
      <c r="B76" s="49"/>
      <c r="C76" s="49"/>
      <c r="D76" s="49"/>
      <c r="E76" s="49"/>
      <c r="F76" s="49"/>
      <c r="G76" s="49"/>
      <c r="H76" s="49"/>
      <c r="I76" s="49"/>
      <c r="J76" s="49"/>
      <c r="K76" s="49"/>
      <c r="L76" s="49"/>
      <c r="M76" s="49"/>
    </row>
    <row r="77" spans="1:13">
      <c r="A77" s="49"/>
      <c r="B77" s="49"/>
      <c r="C77" s="49"/>
      <c r="D77" s="49"/>
      <c r="E77" s="49"/>
      <c r="F77" s="49"/>
      <c r="G77" s="49"/>
      <c r="H77" s="49"/>
      <c r="I77" s="49"/>
      <c r="J77" s="49"/>
      <c r="K77" s="49"/>
      <c r="L77" s="49"/>
      <c r="M77" s="49"/>
    </row>
    <row r="78" spans="1:13">
      <c r="A78" s="49"/>
      <c r="B78" s="49"/>
      <c r="C78" s="49"/>
      <c r="D78" s="49"/>
      <c r="E78" s="49"/>
      <c r="F78" s="49"/>
      <c r="G78" s="49"/>
      <c r="H78" s="49"/>
      <c r="I78" s="49"/>
      <c r="J78" s="49"/>
      <c r="K78" s="49"/>
      <c r="L78" s="49"/>
      <c r="M78" s="49"/>
    </row>
    <row r="79" spans="1:13">
      <c r="A79" s="49"/>
      <c r="B79" s="49"/>
      <c r="C79" s="49"/>
      <c r="D79" s="49"/>
      <c r="E79" s="49"/>
      <c r="F79" s="49"/>
      <c r="G79" s="49"/>
      <c r="H79" s="49"/>
      <c r="I79" s="49"/>
      <c r="J79" s="49"/>
      <c r="K79" s="49"/>
      <c r="L79" s="49"/>
      <c r="M79" s="49"/>
    </row>
    <row r="80" spans="1:13">
      <c r="A80" s="49"/>
      <c r="B80" s="49"/>
      <c r="C80" s="49"/>
      <c r="D80" s="49"/>
      <c r="E80" s="49"/>
      <c r="F80" s="49"/>
      <c r="G80" s="49"/>
      <c r="H80" s="49"/>
      <c r="I80" s="49"/>
      <c r="J80" s="49"/>
      <c r="K80" s="49"/>
      <c r="L80" s="49"/>
      <c r="M80" s="49"/>
    </row>
    <row r="81" spans="1:13">
      <c r="A81" s="49"/>
      <c r="B81" s="49"/>
      <c r="C81" s="49"/>
      <c r="D81" s="49"/>
      <c r="E81" s="49"/>
      <c r="F81" s="49"/>
      <c r="G81" s="49"/>
      <c r="H81" s="49"/>
      <c r="I81" s="49"/>
      <c r="J81" s="49"/>
      <c r="K81" s="49"/>
      <c r="L81" s="49"/>
      <c r="M81" s="49"/>
    </row>
    <row r="82" spans="1:13">
      <c r="A82" s="49"/>
      <c r="B82" s="49"/>
      <c r="C82" s="49"/>
      <c r="D82" s="49"/>
      <c r="E82" s="49"/>
      <c r="F82" s="49"/>
      <c r="G82" s="49"/>
      <c r="H82" s="49"/>
      <c r="I82" s="49"/>
      <c r="J82" s="49"/>
      <c r="K82" s="49"/>
      <c r="L82" s="49"/>
      <c r="M82" s="49"/>
    </row>
    <row r="83" spans="1:13">
      <c r="A83" s="49"/>
      <c r="B83" s="49"/>
      <c r="C83" s="49"/>
      <c r="D83" s="49"/>
      <c r="E83" s="49"/>
      <c r="F83" s="49"/>
      <c r="G83" s="49"/>
      <c r="H83" s="49"/>
      <c r="I83" s="49"/>
      <c r="J83" s="49"/>
      <c r="K83" s="49"/>
      <c r="L83" s="49"/>
      <c r="M83" s="49"/>
    </row>
    <row r="84" spans="1:13">
      <c r="A84" s="49"/>
      <c r="B84" s="49"/>
      <c r="C84" s="49"/>
      <c r="D84" s="49"/>
      <c r="E84" s="49"/>
      <c r="F84" s="49"/>
      <c r="G84" s="49"/>
      <c r="H84" s="49"/>
      <c r="I84" s="49"/>
      <c r="J84" s="49"/>
      <c r="K84" s="49"/>
      <c r="L84" s="49"/>
      <c r="M84" s="49"/>
    </row>
    <row r="85" spans="1:13">
      <c r="A85" s="49"/>
      <c r="B85" s="49"/>
      <c r="C85" s="49"/>
      <c r="D85" s="49"/>
      <c r="E85" s="49"/>
      <c r="F85" s="49"/>
      <c r="G85" s="49"/>
      <c r="H85" s="49"/>
      <c r="I85" s="49"/>
      <c r="J85" s="49"/>
      <c r="K85" s="49"/>
      <c r="L85" s="49"/>
      <c r="M85" s="49"/>
    </row>
    <row r="86" spans="1:13">
      <c r="A86" s="49"/>
      <c r="B86" s="49"/>
      <c r="C86" s="49"/>
      <c r="D86" s="49"/>
      <c r="E86" s="49"/>
      <c r="F86" s="49"/>
      <c r="G86" s="49"/>
      <c r="H86" s="49"/>
      <c r="I86" s="49"/>
      <c r="J86" s="49"/>
      <c r="K86" s="49"/>
      <c r="L86" s="49"/>
      <c r="M86" s="49"/>
    </row>
    <row r="87" spans="1:13">
      <c r="A87" s="49"/>
      <c r="B87" s="49"/>
      <c r="C87" s="49"/>
      <c r="D87" s="49"/>
      <c r="E87" s="49"/>
      <c r="F87" s="49"/>
      <c r="G87" s="49"/>
      <c r="H87" s="49"/>
      <c r="I87" s="49"/>
      <c r="J87" s="49"/>
      <c r="K87" s="49"/>
      <c r="L87" s="49"/>
      <c r="M87" s="49"/>
    </row>
    <row r="88" spans="1:13">
      <c r="A88" s="49"/>
      <c r="B88" s="49"/>
      <c r="C88" s="49"/>
      <c r="D88" s="49"/>
      <c r="E88" s="49"/>
      <c r="F88" s="49"/>
      <c r="G88" s="49"/>
      <c r="H88" s="49"/>
      <c r="I88" s="49"/>
      <c r="J88" s="49"/>
      <c r="K88" s="49"/>
      <c r="L88" s="49"/>
      <c r="M88" s="49"/>
    </row>
    <row r="89" spans="1:13">
      <c r="A89" s="49"/>
      <c r="B89" s="49"/>
      <c r="C89" s="49"/>
      <c r="D89" s="49"/>
      <c r="E89" s="49"/>
      <c r="F89" s="49"/>
      <c r="G89" s="49"/>
      <c r="H89" s="49"/>
      <c r="I89" s="49"/>
      <c r="J89" s="49"/>
      <c r="K89" s="49"/>
      <c r="L89" s="49"/>
      <c r="M89" s="49"/>
    </row>
    <row r="90" spans="1:13">
      <c r="A90" s="49"/>
      <c r="B90" s="49"/>
      <c r="C90" s="49"/>
      <c r="D90" s="49"/>
      <c r="E90" s="49"/>
      <c r="F90" s="49"/>
      <c r="G90" s="49"/>
      <c r="H90" s="49"/>
      <c r="I90" s="49"/>
      <c r="J90" s="49"/>
      <c r="K90" s="49"/>
      <c r="L90" s="49"/>
      <c r="M90" s="49"/>
    </row>
    <row r="91" spans="1:13">
      <c r="A91" s="49"/>
      <c r="B91" s="49"/>
      <c r="C91" s="49"/>
      <c r="D91" s="49"/>
      <c r="E91" s="49"/>
      <c r="F91" s="49"/>
      <c r="G91" s="49"/>
      <c r="H91" s="49"/>
      <c r="I91" s="49"/>
      <c r="J91" s="49"/>
      <c r="K91" s="49"/>
      <c r="L91" s="49"/>
      <c r="M91" s="49"/>
    </row>
    <row r="92" spans="1:13">
      <c r="A92" s="49"/>
      <c r="B92" s="49"/>
      <c r="C92" s="49"/>
      <c r="D92" s="49"/>
      <c r="E92" s="49"/>
      <c r="F92" s="49"/>
      <c r="G92" s="49"/>
      <c r="H92" s="49"/>
      <c r="I92" s="49"/>
      <c r="J92" s="49"/>
      <c r="K92" s="49"/>
      <c r="L92" s="49"/>
      <c r="M92" s="49"/>
    </row>
    <row r="93" spans="1:13">
      <c r="A93" s="49"/>
      <c r="B93" s="49"/>
      <c r="C93" s="49"/>
      <c r="D93" s="49"/>
      <c r="E93" s="49"/>
      <c r="F93" s="49"/>
      <c r="G93" s="49"/>
      <c r="H93" s="49"/>
      <c r="I93" s="49"/>
      <c r="J93" s="49"/>
      <c r="K93" s="49"/>
      <c r="L93" s="49"/>
      <c r="M93" s="49"/>
    </row>
    <row r="94" spans="1:13">
      <c r="A94" s="49"/>
      <c r="B94" s="49"/>
      <c r="C94" s="49"/>
      <c r="D94" s="49"/>
      <c r="E94" s="49"/>
      <c r="F94" s="49"/>
      <c r="G94" s="49"/>
      <c r="H94" s="49"/>
      <c r="I94" s="49"/>
      <c r="J94" s="49"/>
      <c r="K94" s="49"/>
      <c r="L94" s="49"/>
      <c r="M94" s="49"/>
    </row>
    <row r="95" spans="1:13">
      <c r="A95" s="49"/>
      <c r="B95" s="49"/>
      <c r="C95" s="49"/>
      <c r="D95" s="49"/>
      <c r="E95" s="49"/>
      <c r="F95" s="49"/>
      <c r="G95" s="49"/>
      <c r="H95" s="49"/>
      <c r="I95" s="49"/>
      <c r="J95" s="49"/>
      <c r="K95" s="49"/>
      <c r="L95" s="49"/>
      <c r="M95" s="49"/>
    </row>
    <row r="96" spans="1:13">
      <c r="A96" s="49"/>
      <c r="B96" s="49"/>
      <c r="C96" s="49"/>
      <c r="D96" s="49"/>
      <c r="E96" s="49"/>
      <c r="F96" s="49"/>
      <c r="G96" s="49"/>
      <c r="H96" s="49"/>
      <c r="I96" s="49"/>
      <c r="J96" s="49"/>
      <c r="K96" s="49"/>
      <c r="L96" s="49"/>
      <c r="M96" s="49"/>
    </row>
    <row r="97" spans="1:13">
      <c r="A97" s="49"/>
      <c r="B97" s="49"/>
      <c r="C97" s="49"/>
      <c r="D97" s="49"/>
      <c r="E97" s="49"/>
      <c r="F97" s="49"/>
      <c r="G97" s="49"/>
      <c r="H97" s="49"/>
      <c r="I97" s="49"/>
      <c r="J97" s="49"/>
      <c r="K97" s="49"/>
      <c r="L97" s="49"/>
      <c r="M97" s="49"/>
    </row>
    <row r="98" spans="1:13">
      <c r="A98" s="49"/>
      <c r="B98" s="49"/>
      <c r="C98" s="49"/>
      <c r="D98" s="49"/>
      <c r="E98" s="49"/>
      <c r="F98" s="49"/>
      <c r="G98" s="49"/>
      <c r="H98" s="49"/>
      <c r="I98" s="49"/>
      <c r="J98" s="49"/>
      <c r="K98" s="49"/>
      <c r="L98" s="49"/>
      <c r="M98" s="49"/>
    </row>
    <row r="99" spans="1:13">
      <c r="A99" s="49"/>
      <c r="B99" s="49"/>
      <c r="C99" s="49"/>
      <c r="D99" s="49"/>
      <c r="E99" s="49"/>
      <c r="F99" s="49"/>
      <c r="G99" s="49"/>
      <c r="H99" s="49"/>
      <c r="I99" s="49"/>
      <c r="J99" s="49"/>
      <c r="K99" s="49"/>
      <c r="L99" s="49"/>
      <c r="M99" s="49"/>
    </row>
    <row r="100" spans="1:13">
      <c r="A100" s="49"/>
      <c r="B100" s="49"/>
      <c r="C100" s="49"/>
      <c r="D100" s="49"/>
      <c r="E100" s="49"/>
      <c r="F100" s="49"/>
      <c r="G100" s="49"/>
      <c r="H100" s="49"/>
      <c r="I100" s="49"/>
      <c r="J100" s="49"/>
      <c r="K100" s="49"/>
      <c r="L100" s="49"/>
      <c r="M100" s="49"/>
    </row>
    <row r="101" spans="1:13">
      <c r="A101" s="49"/>
      <c r="B101" s="49"/>
      <c r="C101" s="49"/>
      <c r="D101" s="49"/>
      <c r="E101" s="49"/>
      <c r="F101" s="49"/>
      <c r="G101" s="49"/>
      <c r="H101" s="49"/>
      <c r="I101" s="49"/>
      <c r="J101" s="49"/>
      <c r="K101" s="49"/>
      <c r="L101" s="49"/>
      <c r="M101" s="49"/>
    </row>
    <row r="102" spans="1:13">
      <c r="A102" s="49"/>
      <c r="B102" s="49"/>
      <c r="C102" s="49"/>
      <c r="D102" s="49"/>
      <c r="E102" s="49"/>
      <c r="F102" s="49"/>
      <c r="G102" s="49"/>
      <c r="H102" s="49"/>
      <c r="I102" s="49"/>
      <c r="J102" s="49"/>
      <c r="K102" s="49"/>
      <c r="L102" s="49"/>
      <c r="M102" s="49"/>
    </row>
    <row r="103" spans="1:13">
      <c r="A103" s="49"/>
      <c r="B103" s="49"/>
      <c r="C103" s="49"/>
      <c r="D103" s="49"/>
      <c r="E103" s="49"/>
      <c r="F103" s="49"/>
      <c r="G103" s="49"/>
      <c r="H103" s="49"/>
      <c r="I103" s="49"/>
      <c r="J103" s="49"/>
      <c r="K103" s="49"/>
      <c r="L103" s="49"/>
      <c r="M103" s="49"/>
    </row>
    <row r="104" spans="1:13">
      <c r="A104" s="49"/>
      <c r="B104" s="49"/>
      <c r="C104" s="49"/>
      <c r="D104" s="49"/>
      <c r="E104" s="49"/>
      <c r="F104" s="49"/>
      <c r="G104" s="49"/>
      <c r="H104" s="49"/>
      <c r="I104" s="49"/>
      <c r="J104" s="49"/>
      <c r="K104" s="49"/>
      <c r="L104" s="49"/>
      <c r="M104" s="49"/>
    </row>
    <row r="105" spans="1:13">
      <c r="A105" s="49"/>
      <c r="B105" s="49"/>
      <c r="C105" s="49"/>
      <c r="D105" s="49"/>
      <c r="E105" s="49"/>
      <c r="F105" s="49"/>
      <c r="G105" s="49"/>
      <c r="H105" s="49"/>
      <c r="I105" s="49"/>
      <c r="J105" s="49"/>
      <c r="K105" s="49"/>
      <c r="L105" s="49"/>
      <c r="M105" s="49"/>
    </row>
    <row r="106" spans="1:13">
      <c r="A106" s="49"/>
      <c r="B106" s="49"/>
      <c r="C106" s="49"/>
      <c r="D106" s="49"/>
      <c r="E106" s="49"/>
      <c r="F106" s="49"/>
      <c r="G106" s="49"/>
      <c r="H106" s="49"/>
      <c r="I106" s="49"/>
      <c r="J106" s="49"/>
      <c r="K106" s="49"/>
      <c r="L106" s="49"/>
      <c r="M106" s="49"/>
    </row>
    <row r="107" spans="1:13">
      <c r="A107" s="49"/>
      <c r="B107" s="49"/>
      <c r="C107" s="49"/>
      <c r="D107" s="49"/>
      <c r="E107" s="49"/>
      <c r="F107" s="49"/>
      <c r="G107" s="49"/>
      <c r="H107" s="49"/>
      <c r="I107" s="49"/>
      <c r="J107" s="49"/>
      <c r="K107" s="49"/>
      <c r="L107" s="49"/>
      <c r="M107" s="49"/>
    </row>
    <row r="108" spans="1:13">
      <c r="A108" s="49"/>
      <c r="B108" s="49"/>
      <c r="C108" s="49"/>
      <c r="D108" s="49"/>
      <c r="E108" s="49"/>
      <c r="F108" s="49"/>
      <c r="G108" s="49"/>
      <c r="H108" s="49"/>
      <c r="I108" s="49"/>
      <c r="J108" s="49"/>
      <c r="K108" s="49"/>
      <c r="L108" s="49"/>
      <c r="M108" s="49"/>
    </row>
    <row r="109" spans="1:13">
      <c r="A109" s="49"/>
      <c r="B109" s="49"/>
      <c r="C109" s="49"/>
      <c r="D109" s="49"/>
      <c r="E109" s="49"/>
      <c r="F109" s="49"/>
      <c r="G109" s="49"/>
      <c r="H109" s="49"/>
      <c r="I109" s="49"/>
      <c r="J109" s="49"/>
      <c r="K109" s="49"/>
      <c r="L109" s="49"/>
      <c r="M109" s="49"/>
    </row>
    <row r="110" spans="1:13">
      <c r="A110" s="49"/>
      <c r="B110" s="49"/>
      <c r="C110" s="49"/>
      <c r="D110" s="49"/>
      <c r="E110" s="49"/>
      <c r="F110" s="49"/>
      <c r="G110" s="49"/>
      <c r="H110" s="49"/>
      <c r="I110" s="49"/>
      <c r="J110" s="49"/>
      <c r="K110" s="49"/>
      <c r="L110" s="49"/>
      <c r="M110" s="49"/>
    </row>
    <row r="111" spans="1:13">
      <c r="A111" s="49"/>
      <c r="B111" s="49"/>
      <c r="C111" s="49"/>
      <c r="D111" s="49"/>
      <c r="E111" s="49"/>
      <c r="F111" s="49"/>
      <c r="G111" s="49"/>
      <c r="H111" s="49"/>
      <c r="I111" s="49"/>
      <c r="J111" s="49"/>
      <c r="K111" s="49"/>
      <c r="L111" s="49"/>
      <c r="M111" s="49"/>
    </row>
    <row r="112" spans="1:13">
      <c r="A112" s="49"/>
      <c r="B112" s="49"/>
      <c r="C112" s="49"/>
      <c r="D112" s="49"/>
      <c r="E112" s="49"/>
      <c r="F112" s="49"/>
      <c r="G112" s="49"/>
      <c r="H112" s="49"/>
      <c r="I112" s="49"/>
      <c r="J112" s="49"/>
      <c r="K112" s="49"/>
      <c r="L112" s="49"/>
      <c r="M112" s="49"/>
    </row>
    <row r="113" spans="1:13">
      <c r="A113" s="49"/>
      <c r="B113" s="49"/>
      <c r="C113" s="49"/>
      <c r="D113" s="49"/>
      <c r="E113" s="49"/>
      <c r="F113" s="49"/>
      <c r="G113" s="49"/>
      <c r="H113" s="49"/>
      <c r="I113" s="49"/>
      <c r="J113" s="49"/>
      <c r="K113" s="49"/>
      <c r="L113" s="49"/>
      <c r="M113" s="49"/>
    </row>
    <row r="114" spans="1:13">
      <c r="A114" s="49"/>
      <c r="B114" s="49"/>
      <c r="C114" s="49"/>
      <c r="D114" s="49"/>
      <c r="E114" s="49"/>
      <c r="F114" s="49"/>
      <c r="G114" s="49"/>
      <c r="H114" s="49"/>
      <c r="I114" s="49"/>
      <c r="J114" s="49"/>
      <c r="K114" s="49"/>
      <c r="L114" s="49"/>
      <c r="M114" s="49"/>
    </row>
    <row r="115" spans="1:13">
      <c r="A115" s="49"/>
      <c r="B115" s="49"/>
      <c r="C115" s="49"/>
      <c r="D115" s="49"/>
      <c r="E115" s="49"/>
      <c r="F115" s="49"/>
      <c r="G115" s="49"/>
      <c r="H115" s="49"/>
      <c r="I115" s="49"/>
      <c r="J115" s="49"/>
      <c r="K115" s="49"/>
      <c r="L115" s="49"/>
      <c r="M115" s="49"/>
    </row>
    <row r="116" spans="1:13">
      <c r="A116" s="49"/>
      <c r="B116" s="49"/>
      <c r="C116" s="49"/>
      <c r="D116" s="49"/>
      <c r="E116" s="49"/>
      <c r="F116" s="49"/>
      <c r="G116" s="49"/>
      <c r="H116" s="49"/>
      <c r="I116" s="49"/>
      <c r="J116" s="49"/>
      <c r="K116" s="49"/>
      <c r="L116" s="49"/>
      <c r="M116" s="49"/>
    </row>
    <row r="117" spans="1:13">
      <c r="A117" s="49"/>
      <c r="B117" s="49"/>
      <c r="C117" s="49"/>
      <c r="D117" s="49"/>
      <c r="E117" s="49"/>
      <c r="F117" s="49"/>
      <c r="G117" s="49"/>
      <c r="H117" s="49"/>
      <c r="I117" s="49"/>
      <c r="J117" s="49"/>
      <c r="K117" s="49"/>
      <c r="L117" s="49"/>
      <c r="M117" s="49"/>
    </row>
    <row r="118" spans="1:13">
      <c r="A118" s="49"/>
      <c r="B118" s="49"/>
      <c r="C118" s="49"/>
      <c r="D118" s="49"/>
      <c r="E118" s="49"/>
      <c r="F118" s="49"/>
      <c r="G118" s="49"/>
      <c r="H118" s="49"/>
      <c r="I118" s="49"/>
      <c r="J118" s="49"/>
      <c r="K118" s="49"/>
      <c r="L118" s="49"/>
      <c r="M118" s="49"/>
    </row>
    <row r="119" spans="1:13">
      <c r="A119" s="49"/>
      <c r="B119" s="49"/>
      <c r="C119" s="49"/>
      <c r="D119" s="49"/>
      <c r="E119" s="49"/>
      <c r="F119" s="49"/>
      <c r="G119" s="49"/>
      <c r="H119" s="49"/>
      <c r="I119" s="49"/>
      <c r="J119" s="49"/>
      <c r="K119" s="49"/>
      <c r="L119" s="49"/>
      <c r="M119" s="49"/>
    </row>
    <row r="120" spans="1:13">
      <c r="A120" s="49"/>
      <c r="B120" s="49"/>
      <c r="C120" s="49"/>
      <c r="D120" s="49"/>
      <c r="E120" s="49"/>
      <c r="F120" s="49"/>
      <c r="G120" s="49"/>
      <c r="H120" s="49"/>
      <c r="I120" s="49"/>
      <c r="J120" s="49"/>
      <c r="K120" s="49"/>
      <c r="L120" s="49"/>
      <c r="M120" s="49"/>
    </row>
    <row r="121" spans="1:13">
      <c r="A121" s="49"/>
      <c r="B121" s="49"/>
      <c r="C121" s="49"/>
      <c r="D121" s="49"/>
      <c r="E121" s="49"/>
      <c r="F121" s="49"/>
      <c r="G121" s="49"/>
      <c r="H121" s="49"/>
      <c r="I121" s="49"/>
      <c r="J121" s="49"/>
      <c r="K121" s="49"/>
      <c r="L121" s="49"/>
      <c r="M121" s="49"/>
    </row>
    <row r="122" spans="1:13">
      <c r="A122" s="49"/>
      <c r="B122" s="49"/>
      <c r="C122" s="49"/>
      <c r="D122" s="49"/>
      <c r="E122" s="49"/>
      <c r="F122" s="49"/>
      <c r="G122" s="49"/>
      <c r="H122" s="49"/>
      <c r="I122" s="49"/>
      <c r="J122" s="49"/>
      <c r="K122" s="49"/>
      <c r="L122" s="49"/>
      <c r="M122" s="49"/>
    </row>
    <row r="123" spans="1:13">
      <c r="A123" s="49"/>
      <c r="B123" s="49"/>
      <c r="C123" s="49"/>
      <c r="D123" s="49"/>
      <c r="E123" s="49"/>
      <c r="F123" s="49"/>
      <c r="G123" s="49"/>
      <c r="H123" s="49"/>
      <c r="I123" s="49"/>
      <c r="J123" s="49"/>
      <c r="K123" s="49"/>
      <c r="L123" s="49"/>
      <c r="M123" s="49"/>
    </row>
    <row r="124" spans="1:13">
      <c r="A124" s="49"/>
      <c r="B124" s="49"/>
      <c r="C124" s="49"/>
      <c r="D124" s="49"/>
      <c r="E124" s="49"/>
      <c r="F124" s="49"/>
      <c r="G124" s="49"/>
      <c r="H124" s="49"/>
      <c r="I124" s="49"/>
      <c r="J124" s="49"/>
      <c r="K124" s="49"/>
      <c r="L124" s="49"/>
      <c r="M124" s="49"/>
    </row>
    <row r="125" spans="1:13">
      <c r="A125" s="49"/>
      <c r="B125" s="49"/>
      <c r="C125" s="49"/>
      <c r="D125" s="49"/>
      <c r="E125" s="49"/>
      <c r="F125" s="49"/>
      <c r="G125" s="49"/>
      <c r="H125" s="49"/>
      <c r="I125" s="49"/>
      <c r="J125" s="49"/>
      <c r="K125" s="49"/>
      <c r="L125" s="49"/>
      <c r="M125" s="49"/>
    </row>
    <row r="126" spans="1:13">
      <c r="A126" s="49"/>
      <c r="B126" s="49"/>
      <c r="C126" s="49"/>
      <c r="D126" s="49"/>
      <c r="E126" s="49"/>
      <c r="F126" s="49"/>
      <c r="G126" s="49"/>
      <c r="H126" s="49"/>
      <c r="I126" s="49"/>
      <c r="J126" s="49"/>
      <c r="K126" s="49"/>
      <c r="L126" s="49"/>
      <c r="M126" s="49"/>
    </row>
    <row r="127" spans="1:13">
      <c r="A127" s="49"/>
      <c r="B127" s="49"/>
      <c r="C127" s="49"/>
      <c r="D127" s="49"/>
      <c r="E127" s="49"/>
      <c r="F127" s="49"/>
      <c r="G127" s="49"/>
      <c r="H127" s="49"/>
      <c r="I127" s="49"/>
      <c r="J127" s="49"/>
      <c r="K127" s="49"/>
      <c r="L127" s="49"/>
      <c r="M127" s="49"/>
    </row>
    <row r="128" spans="1:13">
      <c r="A128" s="49"/>
      <c r="B128" s="49"/>
      <c r="C128" s="49"/>
      <c r="D128" s="49"/>
      <c r="E128" s="49"/>
      <c r="F128" s="49"/>
      <c r="G128" s="49"/>
      <c r="H128" s="49"/>
      <c r="I128" s="49"/>
      <c r="J128" s="49"/>
      <c r="K128" s="49"/>
      <c r="L128" s="49"/>
      <c r="M128" s="49"/>
    </row>
    <row r="129" spans="1:13">
      <c r="A129" s="49"/>
      <c r="B129" s="49"/>
      <c r="C129" s="49"/>
      <c r="D129" s="49"/>
      <c r="E129" s="49"/>
      <c r="F129" s="49"/>
      <c r="G129" s="49"/>
      <c r="H129" s="49"/>
      <c r="I129" s="49"/>
      <c r="J129" s="49"/>
      <c r="K129" s="49"/>
      <c r="L129" s="49"/>
      <c r="M129" s="49"/>
    </row>
    <row r="130" spans="1:13">
      <c r="A130" s="49"/>
      <c r="B130" s="49"/>
      <c r="C130" s="49"/>
      <c r="D130" s="49"/>
      <c r="E130" s="49"/>
      <c r="F130" s="49"/>
      <c r="G130" s="49"/>
      <c r="H130" s="49"/>
      <c r="I130" s="49"/>
      <c r="J130" s="49"/>
      <c r="K130" s="49"/>
      <c r="L130" s="49"/>
      <c r="M130" s="49"/>
    </row>
    <row r="131" spans="1:13">
      <c r="A131" s="49"/>
      <c r="B131" s="49"/>
      <c r="C131" s="49"/>
      <c r="D131" s="49"/>
      <c r="E131" s="49"/>
      <c r="F131" s="49"/>
      <c r="G131" s="49"/>
      <c r="H131" s="49"/>
      <c r="I131" s="49"/>
      <c r="J131" s="49"/>
      <c r="K131" s="49"/>
      <c r="L131" s="49"/>
      <c r="M131" s="49"/>
    </row>
    <row r="132" spans="1:13">
      <c r="A132" s="49"/>
      <c r="B132" s="49"/>
      <c r="C132" s="49"/>
      <c r="D132" s="49"/>
      <c r="E132" s="49"/>
      <c r="F132" s="49"/>
      <c r="G132" s="49"/>
      <c r="H132" s="49"/>
      <c r="I132" s="49"/>
      <c r="J132" s="49"/>
      <c r="K132" s="49"/>
      <c r="L132" s="49"/>
      <c r="M132" s="49"/>
    </row>
    <row r="133" spans="1:13">
      <c r="A133" s="49"/>
      <c r="B133" s="49"/>
      <c r="C133" s="49"/>
      <c r="D133" s="49"/>
      <c r="E133" s="49"/>
      <c r="F133" s="49"/>
      <c r="G133" s="49"/>
      <c r="H133" s="49"/>
      <c r="I133" s="49"/>
      <c r="J133" s="49"/>
      <c r="K133" s="49"/>
      <c r="L133" s="49"/>
      <c r="M133" s="49"/>
    </row>
    <row r="134" spans="1:13">
      <c r="A134" s="49"/>
      <c r="B134" s="49"/>
      <c r="C134" s="49"/>
      <c r="D134" s="49"/>
      <c r="E134" s="49"/>
      <c r="F134" s="49"/>
      <c r="G134" s="49"/>
      <c r="H134" s="49"/>
      <c r="I134" s="49"/>
      <c r="J134" s="49"/>
      <c r="K134" s="49"/>
      <c r="L134" s="49"/>
      <c r="M134" s="49"/>
    </row>
    <row r="135" spans="1:13">
      <c r="A135" s="49"/>
      <c r="B135" s="49"/>
      <c r="C135" s="49"/>
      <c r="D135" s="49"/>
      <c r="E135" s="49"/>
      <c r="F135" s="49"/>
      <c r="G135" s="49"/>
      <c r="H135" s="49"/>
      <c r="I135" s="49"/>
      <c r="J135" s="49"/>
      <c r="K135" s="49"/>
      <c r="L135" s="49"/>
      <c r="M135" s="49"/>
    </row>
    <row r="136" spans="1:13">
      <c r="A136" s="49"/>
      <c r="B136" s="49"/>
      <c r="C136" s="49"/>
      <c r="D136" s="49"/>
      <c r="E136" s="49"/>
      <c r="F136" s="49"/>
      <c r="G136" s="49"/>
      <c r="H136" s="49"/>
      <c r="I136" s="49"/>
      <c r="J136" s="49"/>
      <c r="K136" s="49"/>
      <c r="L136" s="49"/>
      <c r="M136" s="49"/>
    </row>
    <row r="137" spans="1:13">
      <c r="A137" s="49"/>
      <c r="B137" s="49"/>
      <c r="C137" s="49"/>
      <c r="D137" s="49"/>
      <c r="E137" s="49"/>
      <c r="F137" s="49"/>
      <c r="G137" s="49"/>
      <c r="H137" s="49"/>
      <c r="I137" s="49"/>
      <c r="J137" s="49"/>
      <c r="K137" s="49"/>
      <c r="L137" s="49"/>
      <c r="M137" s="49"/>
    </row>
    <row r="138" spans="1:13">
      <c r="A138" s="49"/>
      <c r="B138" s="49"/>
      <c r="C138" s="49"/>
      <c r="D138" s="49"/>
      <c r="E138" s="49"/>
      <c r="F138" s="49"/>
      <c r="G138" s="49"/>
      <c r="H138" s="49"/>
      <c r="I138" s="49"/>
      <c r="J138" s="49"/>
      <c r="K138" s="49"/>
      <c r="L138" s="49"/>
      <c r="M138" s="49"/>
    </row>
    <row r="139" spans="1:13">
      <c r="A139" s="49"/>
      <c r="B139" s="49"/>
      <c r="C139" s="49"/>
      <c r="D139" s="49"/>
      <c r="E139" s="49"/>
      <c r="F139" s="49"/>
      <c r="G139" s="49"/>
      <c r="H139" s="49"/>
      <c r="I139" s="49"/>
      <c r="J139" s="49"/>
      <c r="K139" s="49"/>
      <c r="L139" s="49"/>
      <c r="M139" s="49"/>
    </row>
    <row r="140" spans="1:13">
      <c r="A140" s="49"/>
      <c r="B140" s="49"/>
      <c r="C140" s="49"/>
      <c r="D140" s="49"/>
      <c r="E140" s="49"/>
      <c r="F140" s="49"/>
      <c r="G140" s="49"/>
      <c r="H140" s="49"/>
      <c r="I140" s="49"/>
      <c r="J140" s="49"/>
      <c r="K140" s="49"/>
      <c r="L140" s="49"/>
      <c r="M140" s="49"/>
    </row>
    <row r="141" spans="1:13">
      <c r="A141" s="49"/>
      <c r="B141" s="49"/>
      <c r="C141" s="49"/>
      <c r="D141" s="49"/>
      <c r="E141" s="49"/>
      <c r="F141" s="49"/>
      <c r="G141" s="49"/>
      <c r="H141" s="49"/>
      <c r="I141" s="49"/>
      <c r="J141" s="49"/>
      <c r="K141" s="49"/>
      <c r="L141" s="49"/>
      <c r="M141" s="49"/>
    </row>
    <row r="142" spans="1:13">
      <c r="A142" s="49"/>
      <c r="B142" s="49"/>
      <c r="C142" s="49"/>
      <c r="D142" s="49"/>
      <c r="E142" s="49"/>
      <c r="F142" s="49"/>
      <c r="G142" s="49"/>
      <c r="H142" s="49"/>
      <c r="I142" s="49"/>
      <c r="J142" s="49"/>
      <c r="K142" s="49"/>
      <c r="L142" s="49"/>
      <c r="M142" s="49"/>
    </row>
    <row r="143" spans="1:13">
      <c r="A143" s="49"/>
      <c r="B143" s="49"/>
      <c r="C143" s="49"/>
      <c r="D143" s="49"/>
      <c r="E143" s="49"/>
      <c r="F143" s="49"/>
      <c r="G143" s="49"/>
      <c r="H143" s="49"/>
      <c r="I143" s="49"/>
      <c r="J143" s="49"/>
      <c r="K143" s="49"/>
      <c r="L143" s="49"/>
      <c r="M143" s="49"/>
    </row>
    <row r="144" spans="1:13">
      <c r="A144" s="49"/>
      <c r="B144" s="49"/>
      <c r="C144" s="49"/>
      <c r="D144" s="49"/>
      <c r="E144" s="49"/>
      <c r="F144" s="49"/>
      <c r="G144" s="49"/>
      <c r="H144" s="49"/>
      <c r="I144" s="49"/>
      <c r="J144" s="49"/>
      <c r="K144" s="49"/>
      <c r="L144" s="49"/>
      <c r="M144" s="49"/>
    </row>
    <row r="145" spans="1:13">
      <c r="A145" s="49"/>
      <c r="B145" s="49"/>
      <c r="C145" s="49"/>
      <c r="D145" s="49"/>
      <c r="E145" s="49"/>
      <c r="F145" s="49"/>
      <c r="G145" s="49"/>
      <c r="H145" s="49"/>
      <c r="I145" s="49"/>
      <c r="J145" s="49"/>
      <c r="K145" s="49"/>
      <c r="L145" s="49"/>
      <c r="M145" s="49"/>
    </row>
    <row r="146" spans="1:13">
      <c r="A146" s="49"/>
      <c r="B146" s="49"/>
      <c r="C146" s="49"/>
      <c r="D146" s="49"/>
      <c r="E146" s="49"/>
      <c r="F146" s="49"/>
      <c r="G146" s="49"/>
      <c r="H146" s="49"/>
      <c r="I146" s="49"/>
      <c r="J146" s="49"/>
      <c r="K146" s="49"/>
      <c r="L146" s="49"/>
      <c r="M146" s="49"/>
    </row>
    <row r="147" spans="1:13">
      <c r="A147" s="49"/>
      <c r="B147" s="49"/>
      <c r="C147" s="49"/>
      <c r="D147" s="49"/>
      <c r="E147" s="49"/>
      <c r="F147" s="49"/>
      <c r="G147" s="49"/>
      <c r="H147" s="49"/>
      <c r="I147" s="49"/>
      <c r="J147" s="49"/>
      <c r="K147" s="49"/>
      <c r="L147" s="49"/>
      <c r="M147" s="49"/>
    </row>
    <row r="148" spans="1:13">
      <c r="A148" s="49"/>
      <c r="B148" s="49"/>
      <c r="C148" s="49"/>
      <c r="D148" s="49"/>
      <c r="E148" s="49"/>
      <c r="F148" s="49"/>
      <c r="G148" s="49"/>
      <c r="H148" s="49"/>
      <c r="I148" s="49"/>
      <c r="J148" s="49"/>
      <c r="K148" s="49"/>
      <c r="L148" s="49"/>
      <c r="M148" s="49"/>
    </row>
    <row r="149" spans="1:13">
      <c r="A149" s="49"/>
      <c r="B149" s="49"/>
      <c r="C149" s="49"/>
      <c r="D149" s="49"/>
      <c r="E149" s="49"/>
      <c r="F149" s="49"/>
      <c r="G149" s="49"/>
      <c r="H149" s="49"/>
      <c r="I149" s="49"/>
      <c r="J149" s="49"/>
      <c r="K149" s="49"/>
      <c r="L149" s="49"/>
      <c r="M149" s="49"/>
    </row>
    <row r="150" spans="1:13">
      <c r="A150" s="49"/>
      <c r="B150" s="49"/>
      <c r="C150" s="49"/>
      <c r="D150" s="49"/>
      <c r="E150" s="49"/>
      <c r="F150" s="49"/>
      <c r="G150" s="49"/>
      <c r="H150" s="49"/>
      <c r="I150" s="49"/>
      <c r="J150" s="49"/>
      <c r="K150" s="49"/>
      <c r="L150" s="49"/>
      <c r="M150" s="49"/>
    </row>
    <row r="151" spans="1:13">
      <c r="A151" s="49"/>
      <c r="B151" s="49"/>
      <c r="C151" s="49"/>
      <c r="D151" s="49"/>
      <c r="E151" s="49"/>
      <c r="F151" s="49"/>
      <c r="G151" s="49"/>
      <c r="H151" s="49"/>
      <c r="I151" s="49"/>
      <c r="J151" s="49"/>
      <c r="K151" s="49"/>
      <c r="L151" s="49"/>
      <c r="M151" s="49"/>
    </row>
    <row r="152" spans="1:13">
      <c r="A152" s="49"/>
      <c r="B152" s="49"/>
      <c r="C152" s="49"/>
      <c r="D152" s="49"/>
      <c r="E152" s="49"/>
      <c r="F152" s="49"/>
      <c r="G152" s="49"/>
      <c r="H152" s="49"/>
      <c r="I152" s="49"/>
      <c r="J152" s="49"/>
      <c r="K152" s="49"/>
      <c r="L152" s="49"/>
      <c r="M152" s="49"/>
    </row>
    <row r="153" spans="1:13">
      <c r="A153" s="49"/>
      <c r="B153" s="49"/>
      <c r="C153" s="49"/>
      <c r="D153" s="49"/>
      <c r="E153" s="49"/>
      <c r="F153" s="49"/>
      <c r="G153" s="49"/>
      <c r="H153" s="49"/>
      <c r="I153" s="49"/>
      <c r="J153" s="49"/>
      <c r="K153" s="49"/>
      <c r="L153" s="49"/>
      <c r="M153" s="49"/>
    </row>
    <row r="154" spans="1:13">
      <c r="A154" s="49"/>
      <c r="B154" s="49"/>
      <c r="C154" s="49"/>
      <c r="D154" s="49"/>
      <c r="E154" s="49"/>
      <c r="F154" s="49"/>
      <c r="G154" s="49"/>
      <c r="H154" s="49"/>
      <c r="I154" s="49"/>
      <c r="J154" s="49"/>
      <c r="K154" s="49"/>
      <c r="L154" s="49"/>
      <c r="M154" s="49"/>
    </row>
    <row r="155" spans="1:13">
      <c r="A155" s="49"/>
      <c r="B155" s="49"/>
      <c r="C155" s="49"/>
      <c r="D155" s="49"/>
      <c r="E155" s="49"/>
      <c r="F155" s="49"/>
      <c r="G155" s="49"/>
      <c r="H155" s="49"/>
      <c r="I155" s="49"/>
      <c r="J155" s="49"/>
      <c r="K155" s="49"/>
      <c r="L155" s="49"/>
      <c r="M155" s="49"/>
    </row>
    <row r="156" spans="1:13">
      <c r="A156" s="49"/>
      <c r="B156" s="49"/>
      <c r="C156" s="49"/>
      <c r="D156" s="49"/>
      <c r="E156" s="49"/>
      <c r="F156" s="49"/>
      <c r="G156" s="49"/>
      <c r="H156" s="49"/>
      <c r="I156" s="49"/>
      <c r="J156" s="49"/>
      <c r="K156" s="49"/>
      <c r="L156" s="49"/>
      <c r="M156" s="49"/>
    </row>
    <row r="157" spans="1:13">
      <c r="A157" s="49"/>
      <c r="B157" s="49"/>
      <c r="C157" s="49"/>
      <c r="D157" s="49"/>
      <c r="E157" s="49"/>
      <c r="F157" s="49"/>
      <c r="G157" s="49"/>
      <c r="H157" s="49"/>
      <c r="I157" s="49"/>
      <c r="J157" s="49"/>
      <c r="K157" s="49"/>
      <c r="L157" s="49"/>
      <c r="M157" s="49"/>
    </row>
    <row r="158" spans="1:13">
      <c r="A158" s="49"/>
      <c r="B158" s="49"/>
      <c r="C158" s="49"/>
      <c r="D158" s="49"/>
      <c r="E158" s="49"/>
      <c r="F158" s="49"/>
      <c r="G158" s="49"/>
      <c r="H158" s="49"/>
      <c r="I158" s="49"/>
      <c r="J158" s="49"/>
      <c r="K158" s="49"/>
      <c r="L158" s="49"/>
      <c r="M158" s="49"/>
    </row>
    <row r="159" spans="1:13">
      <c r="A159" s="49"/>
      <c r="B159" s="49"/>
      <c r="C159" s="49"/>
      <c r="D159" s="49"/>
      <c r="E159" s="49"/>
      <c r="F159" s="49"/>
      <c r="G159" s="49"/>
      <c r="H159" s="49"/>
      <c r="I159" s="49"/>
      <c r="J159" s="49"/>
      <c r="K159" s="49"/>
      <c r="L159" s="49"/>
      <c r="M159" s="49"/>
    </row>
    <row r="160" spans="1:13">
      <c r="A160" s="49"/>
      <c r="B160" s="49"/>
      <c r="C160" s="49"/>
      <c r="D160" s="49"/>
      <c r="E160" s="49"/>
      <c r="F160" s="49"/>
      <c r="G160" s="49"/>
      <c r="H160" s="49"/>
      <c r="I160" s="49"/>
      <c r="J160" s="49"/>
      <c r="K160" s="49"/>
      <c r="L160" s="49"/>
      <c r="M160" s="49"/>
    </row>
    <row r="161" spans="1:13">
      <c r="A161" s="49"/>
      <c r="B161" s="49"/>
      <c r="C161" s="49"/>
      <c r="D161" s="49"/>
      <c r="E161" s="49"/>
      <c r="F161" s="49"/>
      <c r="G161" s="49"/>
      <c r="H161" s="49"/>
      <c r="I161" s="49"/>
      <c r="J161" s="49"/>
      <c r="K161" s="49"/>
      <c r="L161" s="49"/>
      <c r="M161" s="49"/>
    </row>
    <row r="162" spans="1:13">
      <c r="A162" s="49"/>
      <c r="B162" s="49"/>
      <c r="C162" s="49"/>
      <c r="D162" s="49"/>
      <c r="E162" s="49"/>
      <c r="F162" s="49"/>
      <c r="G162" s="49"/>
      <c r="H162" s="49"/>
      <c r="I162" s="49"/>
      <c r="J162" s="49"/>
      <c r="K162" s="49"/>
      <c r="L162" s="49"/>
      <c r="M162" s="49"/>
    </row>
    <row r="163" spans="1:13">
      <c r="A163" s="49"/>
      <c r="B163" s="49"/>
      <c r="C163" s="49"/>
      <c r="D163" s="49"/>
      <c r="E163" s="49"/>
      <c r="F163" s="49"/>
      <c r="G163" s="49"/>
      <c r="H163" s="49"/>
      <c r="I163" s="49"/>
      <c r="J163" s="49"/>
      <c r="K163" s="49"/>
      <c r="L163" s="49"/>
      <c r="M163" s="49"/>
    </row>
    <row r="164" spans="1:13">
      <c r="A164" s="49"/>
      <c r="B164" s="49"/>
      <c r="C164" s="49"/>
      <c r="D164" s="49"/>
      <c r="E164" s="49"/>
      <c r="F164" s="49"/>
      <c r="G164" s="49"/>
      <c r="H164" s="49"/>
      <c r="I164" s="49"/>
      <c r="J164" s="49"/>
      <c r="K164" s="49"/>
      <c r="L164" s="49"/>
      <c r="M164" s="49"/>
    </row>
    <row r="165" spans="1:13">
      <c r="A165" s="49"/>
      <c r="B165" s="49"/>
      <c r="C165" s="49"/>
      <c r="D165" s="49"/>
      <c r="E165" s="49"/>
      <c r="F165" s="49"/>
      <c r="G165" s="49"/>
      <c r="H165" s="49"/>
      <c r="I165" s="49"/>
      <c r="J165" s="49"/>
      <c r="K165" s="49"/>
      <c r="L165" s="49"/>
      <c r="M165" s="49"/>
    </row>
    <row r="166" spans="1:13">
      <c r="A166" s="49"/>
      <c r="B166" s="49"/>
      <c r="C166" s="49"/>
      <c r="D166" s="49"/>
      <c r="E166" s="49"/>
      <c r="F166" s="49"/>
      <c r="G166" s="49"/>
      <c r="H166" s="49"/>
      <c r="I166" s="49"/>
      <c r="J166" s="49"/>
      <c r="K166" s="49"/>
      <c r="L166" s="49"/>
      <c r="M166" s="49"/>
    </row>
    <row r="167" spans="1:13">
      <c r="A167" s="49"/>
      <c r="B167" s="49"/>
      <c r="C167" s="49"/>
      <c r="D167" s="49"/>
      <c r="E167" s="49"/>
      <c r="F167" s="49"/>
      <c r="G167" s="49"/>
      <c r="H167" s="49"/>
      <c r="I167" s="49"/>
      <c r="J167" s="49"/>
      <c r="K167" s="49"/>
      <c r="L167" s="49"/>
      <c r="M167" s="49"/>
    </row>
    <row r="168" spans="1:13">
      <c r="A168" s="49"/>
      <c r="B168" s="49"/>
      <c r="C168" s="49"/>
      <c r="D168" s="49"/>
      <c r="E168" s="49"/>
      <c r="F168" s="49"/>
      <c r="G168" s="49"/>
      <c r="H168" s="49"/>
      <c r="I168" s="49"/>
      <c r="J168" s="49"/>
      <c r="K168" s="49"/>
      <c r="L168" s="49"/>
      <c r="M168" s="49"/>
    </row>
    <row r="169" spans="1:13">
      <c r="A169" s="49"/>
      <c r="B169" s="49"/>
      <c r="C169" s="49"/>
      <c r="D169" s="49"/>
      <c r="E169" s="49"/>
      <c r="F169" s="49"/>
      <c r="G169" s="49"/>
      <c r="H169" s="49"/>
      <c r="I169" s="49"/>
      <c r="J169" s="49"/>
      <c r="K169" s="49"/>
      <c r="L169" s="49"/>
      <c r="M169" s="49"/>
    </row>
    <row r="170" spans="1:13">
      <c r="A170" s="49"/>
      <c r="B170" s="49"/>
      <c r="C170" s="49"/>
      <c r="D170" s="49"/>
      <c r="E170" s="49"/>
      <c r="F170" s="49"/>
      <c r="G170" s="49"/>
      <c r="H170" s="49"/>
      <c r="I170" s="49"/>
      <c r="J170" s="49"/>
      <c r="K170" s="49"/>
      <c r="L170" s="49"/>
      <c r="M170" s="49"/>
    </row>
    <row r="171" spans="1:13">
      <c r="A171" s="49"/>
      <c r="B171" s="49"/>
      <c r="C171" s="49"/>
      <c r="D171" s="49"/>
      <c r="E171" s="49"/>
      <c r="F171" s="49"/>
      <c r="G171" s="49"/>
      <c r="H171" s="49"/>
      <c r="I171" s="49"/>
      <c r="J171" s="49"/>
      <c r="K171" s="49"/>
      <c r="L171" s="49"/>
      <c r="M171" s="49"/>
    </row>
    <row r="172" spans="1:13">
      <c r="A172" s="49"/>
      <c r="B172" s="49"/>
      <c r="C172" s="49"/>
      <c r="D172" s="49"/>
      <c r="E172" s="49"/>
      <c r="F172" s="49"/>
      <c r="G172" s="49"/>
      <c r="H172" s="49"/>
      <c r="I172" s="49"/>
      <c r="J172" s="49"/>
      <c r="K172" s="49"/>
      <c r="L172" s="49"/>
      <c r="M172" s="49"/>
    </row>
    <row r="173" spans="1:13">
      <c r="A173" s="49"/>
      <c r="B173" s="49"/>
      <c r="C173" s="49"/>
      <c r="D173" s="49"/>
      <c r="E173" s="49"/>
      <c r="F173" s="49"/>
      <c r="G173" s="49"/>
      <c r="H173" s="49"/>
      <c r="I173" s="49"/>
      <c r="J173" s="49"/>
      <c r="K173" s="49"/>
      <c r="L173" s="49"/>
      <c r="M173" s="49"/>
    </row>
    <row r="174" spans="1:13">
      <c r="A174" s="49"/>
      <c r="B174" s="49"/>
      <c r="C174" s="49"/>
      <c r="D174" s="49"/>
      <c r="E174" s="49"/>
      <c r="F174" s="49"/>
      <c r="G174" s="49"/>
      <c r="H174" s="49"/>
      <c r="I174" s="49"/>
      <c r="J174" s="49"/>
      <c r="K174" s="49"/>
      <c r="L174" s="49"/>
      <c r="M174" s="49"/>
    </row>
    <row r="175" spans="1:13">
      <c r="A175" s="49"/>
      <c r="B175" s="49"/>
      <c r="C175" s="49"/>
      <c r="D175" s="49"/>
      <c r="E175" s="49"/>
      <c r="F175" s="49"/>
      <c r="G175" s="49"/>
      <c r="H175" s="49"/>
      <c r="I175" s="49"/>
      <c r="J175" s="49"/>
      <c r="K175" s="49"/>
      <c r="L175" s="49"/>
      <c r="M175" s="49"/>
    </row>
    <row r="176" spans="1:13">
      <c r="A176" s="49"/>
      <c r="B176" s="49"/>
      <c r="C176" s="49"/>
      <c r="D176" s="49"/>
      <c r="E176" s="49"/>
      <c r="F176" s="49"/>
      <c r="G176" s="49"/>
      <c r="H176" s="49"/>
      <c r="I176" s="49"/>
      <c r="J176" s="49"/>
      <c r="K176" s="49"/>
      <c r="L176" s="49"/>
      <c r="M176" s="49"/>
    </row>
    <row r="177" spans="1:13">
      <c r="A177" s="49"/>
      <c r="B177" s="49"/>
      <c r="C177" s="49"/>
      <c r="D177" s="49"/>
      <c r="E177" s="49"/>
      <c r="F177" s="49"/>
      <c r="G177" s="49"/>
      <c r="H177" s="49"/>
      <c r="I177" s="49"/>
      <c r="J177" s="49"/>
      <c r="K177" s="49"/>
      <c r="L177" s="49"/>
      <c r="M177" s="49"/>
    </row>
    <row r="178" spans="1:13">
      <c r="A178" s="49"/>
      <c r="B178" s="49"/>
      <c r="C178" s="49"/>
      <c r="D178" s="49"/>
      <c r="E178" s="49"/>
      <c r="F178" s="49"/>
      <c r="G178" s="49"/>
      <c r="H178" s="49"/>
      <c r="I178" s="49"/>
      <c r="J178" s="49"/>
      <c r="K178" s="49"/>
      <c r="L178" s="49"/>
      <c r="M178" s="49"/>
    </row>
    <row r="179" spans="1:13">
      <c r="A179" s="49"/>
      <c r="B179" s="49"/>
      <c r="C179" s="49"/>
      <c r="D179" s="49"/>
      <c r="E179" s="49"/>
      <c r="F179" s="49"/>
      <c r="G179" s="49"/>
      <c r="H179" s="49"/>
      <c r="I179" s="49"/>
      <c r="J179" s="49"/>
      <c r="K179" s="49"/>
      <c r="L179" s="49"/>
      <c r="M179" s="49"/>
    </row>
    <row r="180" spans="1:13">
      <c r="A180" s="49"/>
      <c r="B180" s="49"/>
      <c r="C180" s="49"/>
      <c r="D180" s="49"/>
      <c r="E180" s="49"/>
      <c r="F180" s="49"/>
      <c r="G180" s="49"/>
      <c r="H180" s="49"/>
      <c r="I180" s="49"/>
      <c r="J180" s="49"/>
      <c r="K180" s="49"/>
      <c r="L180" s="49"/>
      <c r="M180" s="49"/>
    </row>
    <row r="181" spans="1:13">
      <c r="A181" s="49"/>
      <c r="B181" s="49"/>
      <c r="C181" s="49"/>
      <c r="D181" s="49"/>
      <c r="E181" s="49"/>
      <c r="F181" s="49"/>
      <c r="G181" s="49"/>
      <c r="H181" s="49"/>
      <c r="I181" s="49"/>
      <c r="J181" s="49"/>
      <c r="K181" s="49"/>
      <c r="L181" s="49"/>
      <c r="M181" s="49"/>
    </row>
    <row r="182" spans="1:13">
      <c r="A182" s="49"/>
      <c r="B182" s="49"/>
      <c r="C182" s="49"/>
      <c r="D182" s="49"/>
      <c r="E182" s="49"/>
      <c r="F182" s="49"/>
      <c r="G182" s="49"/>
      <c r="H182" s="49"/>
      <c r="I182" s="49"/>
      <c r="J182" s="49"/>
      <c r="K182" s="49"/>
      <c r="L182" s="49"/>
      <c r="M182" s="49"/>
    </row>
    <row r="183" spans="1:13">
      <c r="A183" s="49"/>
      <c r="B183" s="49"/>
      <c r="C183" s="49"/>
      <c r="D183" s="49"/>
      <c r="E183" s="49"/>
      <c r="F183" s="49"/>
      <c r="G183" s="49"/>
      <c r="H183" s="49"/>
      <c r="I183" s="49"/>
      <c r="J183" s="49"/>
      <c r="K183" s="49"/>
      <c r="L183" s="49"/>
      <c r="M183" s="49"/>
    </row>
    <row r="184" spans="1:13">
      <c r="A184" s="49"/>
      <c r="B184" s="49"/>
      <c r="C184" s="49"/>
      <c r="D184" s="49"/>
      <c r="E184" s="49"/>
      <c r="F184" s="49"/>
      <c r="G184" s="49"/>
      <c r="H184" s="49"/>
      <c r="I184" s="49"/>
      <c r="J184" s="49"/>
      <c r="K184" s="49"/>
      <c r="L184" s="49"/>
      <c r="M184" s="49"/>
    </row>
    <row r="185" spans="1:13">
      <c r="A185" s="49"/>
      <c r="B185" s="49"/>
      <c r="C185" s="49"/>
      <c r="D185" s="49"/>
      <c r="E185" s="49"/>
      <c r="F185" s="49"/>
      <c r="G185" s="49"/>
      <c r="H185" s="49"/>
      <c r="I185" s="49"/>
      <c r="J185" s="49"/>
      <c r="K185" s="49"/>
      <c r="L185" s="49"/>
      <c r="M185" s="49"/>
    </row>
    <row r="186" spans="1:13">
      <c r="A186" s="49"/>
      <c r="B186" s="49"/>
      <c r="C186" s="49"/>
      <c r="D186" s="49"/>
      <c r="E186" s="49"/>
      <c r="F186" s="49"/>
      <c r="G186" s="49"/>
      <c r="H186" s="49"/>
      <c r="I186" s="49"/>
      <c r="J186" s="49"/>
      <c r="K186" s="49"/>
      <c r="L186" s="49"/>
      <c r="M186" s="49"/>
    </row>
    <row r="187" spans="1:13">
      <c r="A187" s="49"/>
      <c r="B187" s="49"/>
      <c r="C187" s="49"/>
      <c r="D187" s="49"/>
      <c r="E187" s="49"/>
      <c r="F187" s="49"/>
      <c r="G187" s="49"/>
      <c r="H187" s="49"/>
      <c r="I187" s="49"/>
      <c r="J187" s="49"/>
      <c r="K187" s="49"/>
      <c r="L187" s="49"/>
      <c r="M187" s="49"/>
    </row>
    <row r="188" spans="1:13">
      <c r="A188" s="49"/>
      <c r="B188" s="49"/>
      <c r="C188" s="49"/>
      <c r="D188" s="49"/>
      <c r="E188" s="49"/>
      <c r="F188" s="49"/>
      <c r="G188" s="49"/>
      <c r="H188" s="49"/>
      <c r="I188" s="49"/>
      <c r="J188" s="49"/>
      <c r="K188" s="49"/>
      <c r="L188" s="49"/>
      <c r="M188" s="49"/>
    </row>
    <row r="189" spans="1:13">
      <c r="A189" s="49"/>
      <c r="B189" s="49"/>
      <c r="C189" s="49"/>
      <c r="D189" s="49"/>
      <c r="E189" s="49"/>
      <c r="F189" s="49"/>
      <c r="G189" s="49"/>
      <c r="H189" s="49"/>
      <c r="I189" s="49"/>
      <c r="J189" s="49"/>
      <c r="K189" s="49"/>
      <c r="L189" s="49"/>
      <c r="M189" s="49"/>
    </row>
    <row r="190" spans="1:13">
      <c r="A190" s="49"/>
      <c r="B190" s="49"/>
      <c r="C190" s="49"/>
      <c r="D190" s="49"/>
      <c r="E190" s="49"/>
      <c r="F190" s="49"/>
      <c r="G190" s="49"/>
      <c r="H190" s="49"/>
      <c r="I190" s="49"/>
      <c r="J190" s="49"/>
      <c r="K190" s="49"/>
      <c r="L190" s="49"/>
      <c r="M190" s="49"/>
    </row>
    <row r="191" spans="1:13">
      <c r="A191" s="49"/>
      <c r="B191" s="49"/>
      <c r="C191" s="49"/>
      <c r="D191" s="49"/>
      <c r="E191" s="49"/>
      <c r="F191" s="49"/>
      <c r="G191" s="49"/>
      <c r="H191" s="49"/>
      <c r="I191" s="49"/>
      <c r="J191" s="49"/>
      <c r="K191" s="49"/>
      <c r="L191" s="49"/>
      <c r="M191" s="49"/>
    </row>
    <row r="192" spans="1:13">
      <c r="A192" s="49"/>
      <c r="B192" s="49"/>
      <c r="C192" s="49"/>
      <c r="D192" s="49"/>
      <c r="E192" s="49"/>
      <c r="F192" s="49"/>
      <c r="G192" s="49"/>
      <c r="H192" s="49"/>
      <c r="I192" s="49"/>
      <c r="J192" s="49"/>
      <c r="K192" s="49"/>
      <c r="L192" s="49"/>
      <c r="M192" s="49"/>
    </row>
    <row r="193" spans="1:13">
      <c r="A193" s="49"/>
      <c r="B193" s="49"/>
      <c r="C193" s="49"/>
      <c r="D193" s="49"/>
      <c r="E193" s="49"/>
      <c r="F193" s="49"/>
      <c r="G193" s="49"/>
      <c r="H193" s="49"/>
      <c r="I193" s="49"/>
      <c r="J193" s="49"/>
      <c r="K193" s="49"/>
      <c r="L193" s="49"/>
      <c r="M193" s="49"/>
    </row>
    <row r="194" spans="1:13">
      <c r="A194" s="49"/>
      <c r="B194" s="49"/>
      <c r="C194" s="49"/>
      <c r="D194" s="49"/>
      <c r="E194" s="49"/>
      <c r="F194" s="49"/>
      <c r="G194" s="49"/>
      <c r="H194" s="49"/>
      <c r="I194" s="49"/>
      <c r="J194" s="49"/>
      <c r="K194" s="49"/>
      <c r="L194" s="49"/>
      <c r="M194" s="49"/>
    </row>
    <row r="195" spans="1:13">
      <c r="A195" s="49"/>
      <c r="B195" s="49"/>
      <c r="C195" s="49"/>
      <c r="D195" s="49"/>
      <c r="E195" s="49"/>
      <c r="F195" s="49"/>
      <c r="G195" s="49"/>
      <c r="H195" s="49"/>
      <c r="I195" s="49"/>
      <c r="J195" s="49"/>
      <c r="K195" s="49"/>
      <c r="L195" s="49"/>
      <c r="M195" s="49"/>
    </row>
    <row r="196" spans="1:13">
      <c r="A196" s="49"/>
      <c r="B196" s="49"/>
      <c r="C196" s="49"/>
      <c r="D196" s="49"/>
      <c r="E196" s="49"/>
      <c r="F196" s="49"/>
      <c r="G196" s="49"/>
      <c r="H196" s="49"/>
      <c r="I196" s="49"/>
      <c r="J196" s="49"/>
      <c r="K196" s="49"/>
      <c r="L196" s="49"/>
      <c r="M196" s="49"/>
    </row>
    <row r="197" spans="1:13">
      <c r="A197" s="49"/>
      <c r="B197" s="49"/>
      <c r="C197" s="49"/>
      <c r="D197" s="49"/>
      <c r="E197" s="49"/>
      <c r="F197" s="49"/>
      <c r="G197" s="49"/>
      <c r="H197" s="49"/>
      <c r="I197" s="49"/>
      <c r="J197" s="49"/>
      <c r="K197" s="49"/>
      <c r="L197" s="49"/>
      <c r="M197" s="49"/>
    </row>
    <row r="198" spans="1:13">
      <c r="A198" s="49"/>
      <c r="B198" s="49"/>
      <c r="C198" s="49"/>
      <c r="D198" s="49"/>
      <c r="E198" s="49"/>
      <c r="F198" s="49"/>
      <c r="G198" s="49"/>
      <c r="H198" s="49"/>
      <c r="I198" s="49"/>
      <c r="J198" s="49"/>
      <c r="K198" s="49"/>
      <c r="L198" s="49"/>
      <c r="M198" s="49"/>
    </row>
    <row r="199" spans="1:13">
      <c r="A199" s="49"/>
      <c r="B199" s="49"/>
      <c r="C199" s="49"/>
      <c r="D199" s="49"/>
      <c r="E199" s="49"/>
      <c r="F199" s="49"/>
      <c r="G199" s="49"/>
      <c r="H199" s="49"/>
      <c r="I199" s="49"/>
      <c r="J199" s="49"/>
      <c r="K199" s="49"/>
      <c r="L199" s="49"/>
      <c r="M199" s="49"/>
    </row>
    <row r="200" spans="1:13">
      <c r="A200" s="49"/>
      <c r="B200" s="49"/>
      <c r="C200" s="49"/>
      <c r="D200" s="49"/>
      <c r="E200" s="49"/>
      <c r="F200" s="49"/>
      <c r="G200" s="49"/>
      <c r="H200" s="49"/>
      <c r="I200" s="49"/>
      <c r="J200" s="49"/>
      <c r="K200" s="49"/>
      <c r="L200" s="49"/>
      <c r="M200" s="49"/>
    </row>
    <row r="201" spans="1:13">
      <c r="A201" s="49"/>
      <c r="B201" s="49"/>
      <c r="C201" s="49"/>
      <c r="D201" s="49"/>
      <c r="E201" s="49"/>
      <c r="F201" s="49"/>
      <c r="G201" s="49"/>
      <c r="H201" s="49"/>
      <c r="I201" s="49"/>
      <c r="J201" s="49"/>
      <c r="K201" s="49"/>
      <c r="L201" s="49"/>
      <c r="M201" s="49"/>
    </row>
    <row r="202" spans="1:13">
      <c r="A202" s="49"/>
      <c r="B202" s="49"/>
      <c r="C202" s="49"/>
      <c r="D202" s="49"/>
      <c r="E202" s="49"/>
      <c r="F202" s="49"/>
      <c r="G202" s="49"/>
      <c r="H202" s="49"/>
      <c r="I202" s="49"/>
      <c r="J202" s="49"/>
      <c r="K202" s="49"/>
      <c r="L202" s="49"/>
      <c r="M202" s="49"/>
    </row>
    <row r="203" spans="1:13">
      <c r="A203" s="49"/>
      <c r="B203" s="49"/>
      <c r="C203" s="49"/>
      <c r="D203" s="49"/>
      <c r="E203" s="49"/>
      <c r="F203" s="49"/>
      <c r="G203" s="49"/>
      <c r="H203" s="49"/>
      <c r="I203" s="49"/>
      <c r="J203" s="49"/>
      <c r="K203" s="49"/>
      <c r="L203" s="49"/>
      <c r="M203" s="49"/>
    </row>
    <row r="204" spans="1:13">
      <c r="A204" s="49"/>
      <c r="B204" s="49"/>
      <c r="C204" s="49"/>
      <c r="D204" s="49"/>
      <c r="E204" s="49"/>
      <c r="F204" s="49"/>
      <c r="G204" s="49"/>
      <c r="H204" s="49"/>
      <c r="I204" s="49"/>
      <c r="J204" s="49"/>
      <c r="K204" s="49"/>
      <c r="L204" s="49"/>
      <c r="M204" s="49"/>
    </row>
    <row r="205" spans="1:13">
      <c r="A205" s="49"/>
      <c r="B205" s="49"/>
      <c r="C205" s="49"/>
      <c r="D205" s="49"/>
      <c r="E205" s="49"/>
      <c r="F205" s="49"/>
      <c r="G205" s="49"/>
      <c r="H205" s="49"/>
      <c r="I205" s="49"/>
      <c r="J205" s="49"/>
      <c r="K205" s="49"/>
      <c r="L205" s="49"/>
      <c r="M205" s="49"/>
    </row>
    <row r="206" spans="1:13">
      <c r="A206" s="49"/>
      <c r="B206" s="49"/>
      <c r="C206" s="49"/>
      <c r="D206" s="49"/>
      <c r="E206" s="49"/>
      <c r="F206" s="49"/>
      <c r="G206" s="49"/>
      <c r="H206" s="49"/>
      <c r="I206" s="49"/>
      <c r="J206" s="49"/>
      <c r="K206" s="49"/>
      <c r="L206" s="49"/>
      <c r="M206" s="49"/>
    </row>
    <row r="207" spans="1:13">
      <c r="A207" s="49"/>
      <c r="B207" s="49"/>
      <c r="C207" s="49"/>
      <c r="D207" s="49"/>
      <c r="E207" s="49"/>
      <c r="F207" s="49"/>
      <c r="G207" s="49"/>
      <c r="H207" s="49"/>
      <c r="I207" s="49"/>
      <c r="J207" s="49"/>
      <c r="K207" s="49"/>
      <c r="L207" s="49"/>
      <c r="M207" s="49"/>
    </row>
    <row r="208" spans="1:13">
      <c r="A208" s="49"/>
      <c r="B208" s="49"/>
      <c r="C208" s="49"/>
      <c r="D208" s="49"/>
      <c r="E208" s="49"/>
      <c r="F208" s="49"/>
      <c r="G208" s="49"/>
      <c r="H208" s="49"/>
      <c r="I208" s="49"/>
      <c r="J208" s="49"/>
      <c r="K208" s="49"/>
      <c r="L208" s="49"/>
      <c r="M208" s="49"/>
    </row>
    <row r="209" spans="1:13">
      <c r="A209" s="49"/>
      <c r="B209" s="49"/>
      <c r="C209" s="49"/>
      <c r="D209" s="49"/>
      <c r="E209" s="49"/>
      <c r="F209" s="49"/>
      <c r="G209" s="49"/>
      <c r="H209" s="49"/>
      <c r="I209" s="49"/>
      <c r="J209" s="49"/>
      <c r="K209" s="49"/>
      <c r="L209" s="49"/>
      <c r="M209" s="49"/>
    </row>
    <row r="210" spans="1:13">
      <c r="A210" s="49"/>
      <c r="B210" s="49"/>
      <c r="C210" s="49"/>
      <c r="D210" s="49"/>
      <c r="E210" s="49"/>
      <c r="F210" s="49"/>
      <c r="G210" s="49"/>
      <c r="H210" s="49"/>
      <c r="I210" s="49"/>
      <c r="J210" s="49"/>
      <c r="K210" s="49"/>
      <c r="L210" s="49"/>
      <c r="M210" s="49"/>
    </row>
    <row r="211" spans="1:13">
      <c r="A211" s="49"/>
      <c r="B211" s="49"/>
      <c r="C211" s="49"/>
      <c r="D211" s="49"/>
      <c r="E211" s="49"/>
      <c r="F211" s="49"/>
      <c r="G211" s="49"/>
      <c r="H211" s="49"/>
      <c r="I211" s="49"/>
      <c r="J211" s="49"/>
      <c r="K211" s="49"/>
      <c r="L211" s="49"/>
      <c r="M211" s="49"/>
    </row>
    <row r="212" spans="1:13">
      <c r="A212" s="49"/>
      <c r="B212" s="49"/>
      <c r="C212" s="49"/>
      <c r="D212" s="49"/>
      <c r="E212" s="49"/>
      <c r="F212" s="49"/>
      <c r="G212" s="49"/>
      <c r="H212" s="49"/>
      <c r="I212" s="49"/>
      <c r="J212" s="49"/>
      <c r="K212" s="49"/>
      <c r="L212" s="49"/>
      <c r="M212" s="49"/>
    </row>
    <row r="213" spans="1:13">
      <c r="A213" s="49"/>
      <c r="B213" s="49"/>
      <c r="C213" s="49"/>
      <c r="D213" s="49"/>
      <c r="E213" s="49"/>
      <c r="F213" s="49"/>
      <c r="G213" s="49"/>
      <c r="H213" s="49"/>
      <c r="I213" s="49"/>
      <c r="J213" s="49"/>
      <c r="K213" s="49"/>
      <c r="L213" s="49"/>
      <c r="M213" s="49"/>
    </row>
    <row r="214" spans="1:13">
      <c r="A214" s="49"/>
      <c r="B214" s="49"/>
      <c r="C214" s="49"/>
      <c r="D214" s="49"/>
      <c r="E214" s="49"/>
      <c r="F214" s="49"/>
      <c r="G214" s="49"/>
      <c r="H214" s="49"/>
      <c r="I214" s="49"/>
      <c r="J214" s="49"/>
      <c r="K214" s="49"/>
      <c r="L214" s="49"/>
      <c r="M214" s="49"/>
    </row>
    <row r="215" spans="1:13">
      <c r="A215" s="49"/>
      <c r="B215" s="49"/>
      <c r="C215" s="49"/>
      <c r="D215" s="49"/>
      <c r="E215" s="49"/>
      <c r="F215" s="49"/>
      <c r="G215" s="49"/>
      <c r="H215" s="49"/>
      <c r="I215" s="49"/>
      <c r="J215" s="49"/>
      <c r="K215" s="49"/>
      <c r="L215" s="49"/>
      <c r="M215" s="49"/>
    </row>
    <row r="216" spans="1:13">
      <c r="A216" s="49"/>
      <c r="B216" s="49"/>
      <c r="C216" s="49"/>
      <c r="D216" s="49"/>
      <c r="E216" s="49"/>
      <c r="F216" s="49"/>
      <c r="G216" s="49"/>
      <c r="H216" s="49"/>
      <c r="I216" s="49"/>
      <c r="J216" s="49"/>
      <c r="K216" s="49"/>
      <c r="L216" s="49"/>
      <c r="M216" s="49"/>
    </row>
    <row r="217" spans="1:13">
      <c r="A217" s="49"/>
      <c r="B217" s="49"/>
      <c r="C217" s="49"/>
      <c r="D217" s="49"/>
      <c r="E217" s="49"/>
      <c r="F217" s="49"/>
      <c r="G217" s="49"/>
      <c r="H217" s="49"/>
      <c r="I217" s="49"/>
      <c r="J217" s="49"/>
      <c r="K217" s="49"/>
      <c r="L217" s="49"/>
      <c r="M217" s="49"/>
    </row>
    <row r="218" spans="1:13">
      <c r="A218" s="49"/>
      <c r="B218" s="49"/>
      <c r="C218" s="49"/>
      <c r="D218" s="49"/>
      <c r="E218" s="49"/>
      <c r="F218" s="49"/>
      <c r="G218" s="49"/>
      <c r="H218" s="49"/>
      <c r="I218" s="49"/>
      <c r="J218" s="49"/>
      <c r="K218" s="49"/>
      <c r="L218" s="49"/>
      <c r="M218" s="49"/>
    </row>
    <row r="219" spans="1:13">
      <c r="A219" s="49"/>
      <c r="B219" s="49"/>
      <c r="C219" s="49"/>
      <c r="D219" s="49"/>
      <c r="E219" s="49"/>
      <c r="F219" s="49"/>
      <c r="G219" s="49"/>
      <c r="H219" s="49"/>
      <c r="I219" s="49"/>
      <c r="J219" s="49"/>
      <c r="K219" s="49"/>
      <c r="L219" s="49"/>
      <c r="M219" s="49"/>
    </row>
    <row r="220" spans="1:13">
      <c r="A220" s="49"/>
      <c r="B220" s="49"/>
      <c r="C220" s="49"/>
      <c r="D220" s="49"/>
      <c r="E220" s="49"/>
      <c r="F220" s="49"/>
      <c r="G220" s="49"/>
      <c r="H220" s="49"/>
      <c r="I220" s="49"/>
      <c r="J220" s="49"/>
      <c r="K220" s="49"/>
      <c r="L220" s="49"/>
      <c r="M220" s="49"/>
    </row>
    <row r="221" spans="1:13">
      <c r="A221" s="49"/>
      <c r="B221" s="49"/>
      <c r="C221" s="49"/>
      <c r="D221" s="49"/>
      <c r="E221" s="49"/>
      <c r="F221" s="49"/>
      <c r="G221" s="49"/>
      <c r="H221" s="49"/>
      <c r="I221" s="49"/>
      <c r="J221" s="49"/>
      <c r="K221" s="49"/>
      <c r="L221" s="49"/>
      <c r="M221" s="49"/>
    </row>
    <row r="222" spans="1:13">
      <c r="A222" s="49"/>
      <c r="B222" s="49"/>
      <c r="C222" s="49"/>
      <c r="D222" s="49"/>
      <c r="E222" s="49"/>
      <c r="F222" s="49"/>
      <c r="G222" s="49"/>
      <c r="H222" s="49"/>
      <c r="I222" s="49"/>
      <c r="J222" s="49"/>
      <c r="K222" s="49"/>
      <c r="L222" s="49"/>
      <c r="M222" s="49"/>
    </row>
    <row r="223" spans="1:13">
      <c r="A223" s="49"/>
      <c r="B223" s="49"/>
      <c r="C223" s="49"/>
      <c r="D223" s="49"/>
      <c r="E223" s="49"/>
      <c r="F223" s="49"/>
      <c r="G223" s="49"/>
      <c r="H223" s="49"/>
      <c r="I223" s="49"/>
      <c r="J223" s="49"/>
      <c r="K223" s="49"/>
      <c r="L223" s="49"/>
      <c r="M223" s="49"/>
    </row>
    <row r="224" spans="1:13">
      <c r="A224" s="49"/>
      <c r="B224" s="49"/>
      <c r="C224" s="49"/>
      <c r="D224" s="49"/>
      <c r="E224" s="49"/>
      <c r="F224" s="49"/>
      <c r="G224" s="49"/>
      <c r="H224" s="49"/>
      <c r="I224" s="49"/>
      <c r="J224" s="49"/>
      <c r="K224" s="49"/>
      <c r="L224" s="49"/>
      <c r="M224" s="49"/>
    </row>
    <row r="225" spans="1:13">
      <c r="A225" s="49"/>
      <c r="B225" s="49"/>
      <c r="C225" s="49"/>
      <c r="D225" s="49"/>
      <c r="E225" s="49"/>
      <c r="F225" s="49"/>
      <c r="G225" s="49"/>
      <c r="H225" s="49"/>
      <c r="I225" s="49"/>
      <c r="J225" s="49"/>
      <c r="K225" s="49"/>
      <c r="L225" s="49"/>
      <c r="M225" s="49"/>
    </row>
    <row r="226" spans="1:13">
      <c r="A226" s="49"/>
      <c r="B226" s="49"/>
      <c r="C226" s="49"/>
      <c r="D226" s="49"/>
      <c r="E226" s="49"/>
      <c r="F226" s="49"/>
      <c r="G226" s="49"/>
      <c r="H226" s="49"/>
      <c r="I226" s="49"/>
      <c r="J226" s="49"/>
      <c r="K226" s="49"/>
      <c r="L226" s="49"/>
      <c r="M226" s="49"/>
    </row>
    <row r="227" spans="1:13">
      <c r="A227" s="49"/>
      <c r="B227" s="49"/>
      <c r="C227" s="49"/>
      <c r="D227" s="49"/>
      <c r="E227" s="49"/>
      <c r="F227" s="49"/>
      <c r="G227" s="49"/>
      <c r="H227" s="49"/>
      <c r="I227" s="49"/>
      <c r="J227" s="49"/>
      <c r="K227" s="49"/>
      <c r="L227" s="49"/>
      <c r="M227" s="49"/>
    </row>
    <row r="228" spans="1:13">
      <c r="A228" s="49"/>
      <c r="B228" s="49"/>
      <c r="C228" s="49"/>
      <c r="D228" s="49"/>
      <c r="E228" s="49"/>
      <c r="F228" s="49"/>
      <c r="G228" s="49"/>
      <c r="H228" s="49"/>
      <c r="I228" s="49"/>
      <c r="J228" s="49"/>
      <c r="K228" s="49"/>
      <c r="L228" s="49"/>
      <c r="M228" s="49"/>
    </row>
    <row r="229" spans="1:13">
      <c r="A229" s="49"/>
      <c r="B229" s="49"/>
      <c r="C229" s="49"/>
      <c r="D229" s="49"/>
      <c r="E229" s="49"/>
      <c r="F229" s="49"/>
      <c r="G229" s="49"/>
      <c r="H229" s="49"/>
      <c r="I229" s="49"/>
      <c r="J229" s="49"/>
      <c r="K229" s="49"/>
      <c r="L229" s="49"/>
      <c r="M229" s="49"/>
    </row>
  </sheetData>
  <mergeCells count="37">
    <mergeCell ref="A3:AA3"/>
    <mergeCell ref="AB3:BD3"/>
    <mergeCell ref="A1:B1"/>
    <mergeCell ref="C1:BD1"/>
    <mergeCell ref="A2:M2"/>
    <mergeCell ref="N2:AV2"/>
    <mergeCell ref="AW2:BD2"/>
    <mergeCell ref="A4:A5"/>
    <mergeCell ref="B4:B5"/>
    <mergeCell ref="C4:C5"/>
    <mergeCell ref="D4:D5"/>
    <mergeCell ref="E4:AZ4"/>
    <mergeCell ref="AO5:AR5"/>
    <mergeCell ref="AS5:AV5"/>
    <mergeCell ref="AW5:AZ5"/>
    <mergeCell ref="BD4:BD5"/>
    <mergeCell ref="E5:H5"/>
    <mergeCell ref="I5:L5"/>
    <mergeCell ref="M5:P5"/>
    <mergeCell ref="Q5:T5"/>
    <mergeCell ref="U5:X5"/>
    <mergeCell ref="Y5:AB5"/>
    <mergeCell ref="AC5:AF5"/>
    <mergeCell ref="AG5:AJ5"/>
    <mergeCell ref="AK5:AN5"/>
    <mergeCell ref="BA4:BC4"/>
    <mergeCell ref="A6:A12"/>
    <mergeCell ref="B6:B12"/>
    <mergeCell ref="BD6:BD12"/>
    <mergeCell ref="A13:A16"/>
    <mergeCell ref="B13:B16"/>
    <mergeCell ref="BD13:BD16"/>
    <mergeCell ref="A17:A24"/>
    <mergeCell ref="B17:B24"/>
    <mergeCell ref="BD17:BD24"/>
    <mergeCell ref="D19:D21"/>
    <mergeCell ref="C26:C28"/>
  </mergeCells>
  <conditionalFormatting sqref="U6:U13 AH6:AZ23 P25:T27 N25:N27 V24:AF24 U25 J25:L27 E6:T20 V22:V23 Z21:AA21 V20 E22:T23 E21:Q21 V6:AF10 V12:AF19 V11:W11 Y11:AF11">
    <cfRule type="containsText" dxfId="61" priority="67" operator="containsText" text="EN">
      <formula>NOT(ISERROR(SEARCH("EN",E6)))</formula>
    </cfRule>
    <cfRule type="containsText" dxfId="60" priority="68" operator="containsText" text="P">
      <formula>NOT(ISERROR(SEARCH("P",E6)))</formula>
    </cfRule>
    <cfRule type="containsText" dxfId="59" priority="69" operator="containsText" text="EJ">
      <formula>NOT(ISERROR(SEARCH("EJ",E6)))</formula>
    </cfRule>
  </conditionalFormatting>
  <conditionalFormatting sqref="K6:K11 X6:X10 AA11">
    <cfRule type="containsText" dxfId="58" priority="66" operator="containsText" text="EJ">
      <formula>NOT(ISERROR(SEARCH("EJ",K6)))</formula>
    </cfRule>
  </conditionalFormatting>
  <conditionalFormatting sqref="AG6:AZ23 P25:T27 N25:N27 U24:AG24 U25 J25:L27 V20 E6:U20 E22:V23 E21:Q21 Z21:AA21 V6:AF10 V12:AF19 V11:W11 Y11:AF11">
    <cfRule type="containsText" dxfId="57" priority="62" operator="containsText" text="EN">
      <formula>NOT(ISERROR(SEARCH("EN",E6)))</formula>
    </cfRule>
    <cfRule type="containsText" dxfId="56" priority="63" operator="containsText" text="P">
      <formula>NOT(ISERROR(SEARCH("P",E6)))</formula>
    </cfRule>
    <cfRule type="containsText" dxfId="55" priority="64" operator="containsText" text="EJ">
      <formula>NOT(ISERROR(SEARCH("EJ",E6)))</formula>
    </cfRule>
    <cfRule type="containsText" priority="65" operator="containsText" text="EJ">
      <formula>NOT(ISERROR(SEARCH("EJ",E6)))</formula>
    </cfRule>
  </conditionalFormatting>
  <conditionalFormatting sqref="P20:P23">
    <cfRule type="containsText" dxfId="54" priority="59" operator="containsText" text="EN">
      <formula>NOT(ISERROR(SEARCH("EN",P20)))</formula>
    </cfRule>
    <cfRule type="containsText" dxfId="53" priority="60" operator="containsText" text="P">
      <formula>NOT(ISERROR(SEARCH("P",P20)))</formula>
    </cfRule>
    <cfRule type="containsText" dxfId="52" priority="61" operator="containsText" text="EJ">
      <formula>NOT(ISERROR(SEARCH("EJ",P20)))</formula>
    </cfRule>
  </conditionalFormatting>
  <conditionalFormatting sqref="P20:P23">
    <cfRule type="containsText" dxfId="51" priority="55" operator="containsText" text="EN">
      <formula>NOT(ISERROR(SEARCH("EN",P20)))</formula>
    </cfRule>
    <cfRule type="containsText" dxfId="50" priority="56" operator="containsText" text="P">
      <formula>NOT(ISERROR(SEARCH("P",P20)))</formula>
    </cfRule>
    <cfRule type="containsText" dxfId="49" priority="57" operator="containsText" text="EJ">
      <formula>NOT(ISERROR(SEARCH("EJ",P20)))</formula>
    </cfRule>
    <cfRule type="containsText" priority="58" operator="containsText" text="EJ">
      <formula>NOT(ISERROR(SEARCH("EJ",P20)))</formula>
    </cfRule>
  </conditionalFormatting>
  <conditionalFormatting sqref="L6:L11">
    <cfRule type="containsText" dxfId="48" priority="54" operator="containsText" text="EJ">
      <formula>NOT(ISERROR(SEARCH("EJ",L6)))</formula>
    </cfRule>
  </conditionalFormatting>
  <conditionalFormatting sqref="J6:J11">
    <cfRule type="containsText" dxfId="47" priority="53" operator="containsText" text="EJ">
      <formula>NOT(ISERROR(SEARCH("EJ",J6)))</formula>
    </cfRule>
  </conditionalFormatting>
  <conditionalFormatting sqref="E24:T24 AI24:AZ24">
    <cfRule type="containsText" dxfId="46" priority="50" operator="containsText" text="EN">
      <formula>NOT(ISERROR(SEARCH("EN",E24)))</formula>
    </cfRule>
    <cfRule type="containsText" dxfId="45" priority="51" operator="containsText" text="P">
      <formula>NOT(ISERROR(SEARCH("P",E24)))</formula>
    </cfRule>
    <cfRule type="containsText" dxfId="44" priority="52" operator="containsText" text="EJ">
      <formula>NOT(ISERROR(SEARCH("EJ",E24)))</formula>
    </cfRule>
  </conditionalFormatting>
  <conditionalFormatting sqref="E24:T24 AI24:AZ24">
    <cfRule type="containsText" dxfId="43" priority="46" operator="containsText" text="EN">
      <formula>NOT(ISERROR(SEARCH("EN",E24)))</formula>
    </cfRule>
    <cfRule type="containsText" dxfId="42" priority="47" operator="containsText" text="P">
      <formula>NOT(ISERROR(SEARCH("P",E24)))</formula>
    </cfRule>
    <cfRule type="containsText" dxfId="41" priority="48" operator="containsText" text="EJ">
      <formula>NOT(ISERROR(SEARCH("EJ",E24)))</formula>
    </cfRule>
    <cfRule type="containsText" priority="49" operator="containsText" text="EJ">
      <formula>NOT(ISERROR(SEARCH("EJ",E24)))</formula>
    </cfRule>
  </conditionalFormatting>
  <conditionalFormatting sqref="AG6:AG13 W20:Z23 AB21:AF24 AF20">
    <cfRule type="containsText" dxfId="40" priority="43" operator="containsText" text="EN">
      <formula>NOT(ISERROR(SEARCH("EN",W6)))</formula>
    </cfRule>
    <cfRule type="containsText" dxfId="39" priority="44" operator="containsText" text="P">
      <formula>NOT(ISERROR(SEARCH("P",W6)))</formula>
    </cfRule>
    <cfRule type="containsText" dxfId="38" priority="45" operator="containsText" text="EJ">
      <formula>NOT(ISERROR(SEARCH("EJ",W6)))</formula>
    </cfRule>
  </conditionalFormatting>
  <conditionalFormatting sqref="W6:W11">
    <cfRule type="containsText" dxfId="37" priority="42" operator="containsText" text="EJ">
      <formula>NOT(ISERROR(SEARCH("EJ",W6)))</formula>
    </cfRule>
  </conditionalFormatting>
  <conditionalFormatting sqref="AB21:AF23 W20:Z23 AF20">
    <cfRule type="containsText" dxfId="36" priority="38" operator="containsText" text="EN">
      <formula>NOT(ISERROR(SEARCH("EN",W20)))</formula>
    </cfRule>
    <cfRule type="containsText" dxfId="35" priority="39" operator="containsText" text="P">
      <formula>NOT(ISERROR(SEARCH("P",W20)))</formula>
    </cfRule>
    <cfRule type="containsText" dxfId="34" priority="40" operator="containsText" text="EJ">
      <formula>NOT(ISERROR(SEARCH("EJ",W20)))</formula>
    </cfRule>
    <cfRule type="containsText" priority="41" operator="containsText" text="EJ">
      <formula>NOT(ISERROR(SEARCH("EJ",W20)))</formula>
    </cfRule>
  </conditionalFormatting>
  <conditionalFormatting sqref="Z21:AB23 Z20">
    <cfRule type="containsText" dxfId="33" priority="35" operator="containsText" text="EN">
      <formula>NOT(ISERROR(SEARCH("EN",Z20)))</formula>
    </cfRule>
    <cfRule type="containsText" dxfId="32" priority="36" operator="containsText" text="P">
      <formula>NOT(ISERROR(SEARCH("P",Z20)))</formula>
    </cfRule>
    <cfRule type="containsText" dxfId="31" priority="37" operator="containsText" text="EJ">
      <formula>NOT(ISERROR(SEARCH("EJ",Z20)))</formula>
    </cfRule>
  </conditionalFormatting>
  <conditionalFormatting sqref="Z21:AB23 Z20">
    <cfRule type="containsText" dxfId="30" priority="31" operator="containsText" text="EN">
      <formula>NOT(ISERROR(SEARCH("EN",Z20)))</formula>
    </cfRule>
    <cfRule type="containsText" dxfId="29" priority="32" operator="containsText" text="P">
      <formula>NOT(ISERROR(SEARCH("P",Z20)))</formula>
    </cfRule>
    <cfRule type="containsText" dxfId="28" priority="33" operator="containsText" text="EJ">
      <formula>NOT(ISERROR(SEARCH("EJ",Z20)))</formula>
    </cfRule>
    <cfRule type="containsText" priority="34" operator="containsText" text="EJ">
      <formula>NOT(ISERROR(SEARCH("EJ",Z20)))</formula>
    </cfRule>
  </conditionalFormatting>
  <conditionalFormatting sqref="V6:V11">
    <cfRule type="containsText" dxfId="27" priority="29" operator="containsText" text="EJ">
      <formula>NOT(ISERROR(SEARCH("EJ",V6)))</formula>
    </cfRule>
  </conditionalFormatting>
  <conditionalFormatting sqref="AH24">
    <cfRule type="containsText" dxfId="26" priority="26" operator="containsText" text="EN">
      <formula>NOT(ISERROR(SEARCH("EN",AH24)))</formula>
    </cfRule>
    <cfRule type="containsText" dxfId="25" priority="27" operator="containsText" text="P">
      <formula>NOT(ISERROR(SEARCH("P",AH24)))</formula>
    </cfRule>
    <cfRule type="containsText" dxfId="24" priority="28" operator="containsText" text="EJ">
      <formula>NOT(ISERROR(SEARCH("EJ",AH24)))</formula>
    </cfRule>
  </conditionalFormatting>
  <conditionalFormatting sqref="AH24">
    <cfRule type="containsText" dxfId="23" priority="22" operator="containsText" text="EN">
      <formula>NOT(ISERROR(SEARCH("EN",AH24)))</formula>
    </cfRule>
    <cfRule type="containsText" dxfId="22" priority="23" operator="containsText" text="P">
      <formula>NOT(ISERROR(SEARCH("P",AH24)))</formula>
    </cfRule>
    <cfRule type="containsText" dxfId="21" priority="24" operator="containsText" text="EJ">
      <formula>NOT(ISERROR(SEARCH("EJ",AH24)))</formula>
    </cfRule>
    <cfRule type="containsText" priority="25" operator="containsText" text="EJ">
      <formula>NOT(ISERROR(SEARCH("EJ",AH24)))</formula>
    </cfRule>
  </conditionalFormatting>
  <conditionalFormatting sqref="AA20:AE20">
    <cfRule type="containsText" dxfId="20" priority="19" operator="containsText" text="EN">
      <formula>NOT(ISERROR(SEARCH("EN",AA20)))</formula>
    </cfRule>
    <cfRule type="containsText" dxfId="19" priority="20" operator="containsText" text="P">
      <formula>NOT(ISERROR(SEARCH("P",AA20)))</formula>
    </cfRule>
    <cfRule type="containsText" dxfId="18" priority="21" operator="containsText" text="EJ">
      <formula>NOT(ISERROR(SEARCH("EJ",AA20)))</formula>
    </cfRule>
  </conditionalFormatting>
  <conditionalFormatting sqref="AA20:AE20">
    <cfRule type="containsText" dxfId="17" priority="15" operator="containsText" text="EN">
      <formula>NOT(ISERROR(SEARCH("EN",AA20)))</formula>
    </cfRule>
    <cfRule type="containsText" dxfId="16" priority="16" operator="containsText" text="P">
      <formula>NOT(ISERROR(SEARCH("P",AA20)))</formula>
    </cfRule>
    <cfRule type="containsText" dxfId="15" priority="17" operator="containsText" text="EJ">
      <formula>NOT(ISERROR(SEARCH("EJ",AA20)))</formula>
    </cfRule>
    <cfRule type="containsText" priority="18" operator="containsText" text="EJ">
      <formula>NOT(ISERROR(SEARCH("EJ",AA20)))</formula>
    </cfRule>
  </conditionalFormatting>
  <conditionalFormatting sqref="AA20:AE20">
    <cfRule type="containsText" dxfId="14" priority="12" operator="containsText" text="EN">
      <formula>NOT(ISERROR(SEARCH("EN",AA20)))</formula>
    </cfRule>
    <cfRule type="containsText" dxfId="13" priority="13" operator="containsText" text="P">
      <formula>NOT(ISERROR(SEARCH("P",AA20)))</formula>
    </cfRule>
    <cfRule type="containsText" dxfId="12" priority="14" operator="containsText" text="EJ">
      <formula>NOT(ISERROR(SEARCH("EJ",AA20)))</formula>
    </cfRule>
  </conditionalFormatting>
  <conditionalFormatting sqref="AA20:AE20">
    <cfRule type="containsText" dxfId="11" priority="8" operator="containsText" text="EN">
      <formula>NOT(ISERROR(SEARCH("EN",AA20)))</formula>
    </cfRule>
    <cfRule type="containsText" dxfId="10" priority="9" operator="containsText" text="P">
      <formula>NOT(ISERROR(SEARCH("P",AA20)))</formula>
    </cfRule>
    <cfRule type="containsText" dxfId="9" priority="10" operator="containsText" text="EJ">
      <formula>NOT(ISERROR(SEARCH("EJ",AA20)))</formula>
    </cfRule>
    <cfRule type="containsText" priority="11" operator="containsText" text="EJ">
      <formula>NOT(ISERROR(SEARCH("EJ",AA20)))</formula>
    </cfRule>
  </conditionalFormatting>
  <conditionalFormatting sqref="R21 T21:U21">
    <cfRule type="containsText" dxfId="8" priority="5" operator="containsText" text="EN">
      <formula>NOT(ISERROR(SEARCH("EN",R21)))</formula>
    </cfRule>
    <cfRule type="containsText" dxfId="7" priority="6" operator="containsText" text="P">
      <formula>NOT(ISERROR(SEARCH("P",R21)))</formula>
    </cfRule>
    <cfRule type="containsText" dxfId="6" priority="7" operator="containsText" text="EJ">
      <formula>NOT(ISERROR(SEARCH("EJ",R21)))</formula>
    </cfRule>
  </conditionalFormatting>
  <conditionalFormatting sqref="R21:V21">
    <cfRule type="containsText" dxfId="5" priority="1" operator="containsText" text="EN">
      <formula>NOT(ISERROR(SEARCH("EN",R21)))</formula>
    </cfRule>
    <cfRule type="containsText" dxfId="4" priority="2" operator="containsText" text="P">
      <formula>NOT(ISERROR(SEARCH("P",R21)))</formula>
    </cfRule>
    <cfRule type="containsText" dxfId="3" priority="3" operator="containsText" text="EJ">
      <formula>NOT(ISERROR(SEARCH("EJ",R21)))</formula>
    </cfRule>
    <cfRule type="containsText" priority="4" operator="containsText" text="EJ">
      <formula>NOT(ISERROR(SEARCH("EJ",R21)))</formula>
    </cfRule>
  </conditionalFormatting>
  <dataValidations count="1">
    <dataValidation type="list" allowBlank="1" showInputMessage="1" showErrorMessage="1" sqref="E6:T24 N25:N27 J25:L27 P25:T27 AH6:AZ24 V22:AF24 W21:AF21 V6:AF10 V12:AF20 V11:W11 Y11:AF11">
      <formula1>$D$26:$D$28</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2:I22"/>
  <sheetViews>
    <sheetView topLeftCell="A13" workbookViewId="0">
      <selection activeCell="A14" sqref="A14:A16"/>
    </sheetView>
  </sheetViews>
  <sheetFormatPr baseColWidth="10" defaultColWidth="28.5703125" defaultRowHeight="15"/>
  <cols>
    <col min="1" max="1" width="35.85546875" customWidth="1"/>
    <col min="2" max="2" width="29.28515625" customWidth="1"/>
    <col min="7" max="7" width="38.28515625" customWidth="1"/>
  </cols>
  <sheetData>
    <row r="2" spans="1:9" ht="15.75" thickBot="1"/>
    <row r="3" spans="1:9" ht="26.25" thickBot="1">
      <c r="A3" s="121" t="s">
        <v>654</v>
      </c>
      <c r="B3" s="122" t="s">
        <v>569</v>
      </c>
      <c r="C3" s="122" t="s">
        <v>12</v>
      </c>
      <c r="D3" s="122" t="s">
        <v>570</v>
      </c>
      <c r="E3" s="122" t="s">
        <v>571</v>
      </c>
      <c r="F3" s="122" t="s">
        <v>458</v>
      </c>
      <c r="G3" s="122" t="s">
        <v>655</v>
      </c>
      <c r="H3" s="122" t="s">
        <v>690</v>
      </c>
    </row>
    <row r="4" spans="1:9" ht="71.25" customHeight="1">
      <c r="A4" s="522" t="s">
        <v>656</v>
      </c>
      <c r="B4" s="522" t="s">
        <v>17</v>
      </c>
      <c r="C4" s="522" t="s">
        <v>657</v>
      </c>
      <c r="D4" s="522" t="s">
        <v>572</v>
      </c>
      <c r="E4" s="522" t="s">
        <v>586</v>
      </c>
      <c r="F4" s="522" t="s">
        <v>658</v>
      </c>
      <c r="G4" s="522" t="s">
        <v>691</v>
      </c>
      <c r="H4" s="534">
        <f>318/33</f>
        <v>9.6363636363636367</v>
      </c>
      <c r="I4">
        <v>100</v>
      </c>
    </row>
    <row r="5" spans="1:9" ht="15.75" thickBot="1">
      <c r="A5" s="523"/>
      <c r="B5" s="523"/>
      <c r="C5" s="523"/>
      <c r="D5" s="523"/>
      <c r="E5" s="523"/>
      <c r="F5" s="523"/>
      <c r="G5" s="523"/>
      <c r="H5" s="535"/>
      <c r="I5">
        <v>100</v>
      </c>
    </row>
    <row r="6" spans="1:9" ht="99" customHeight="1">
      <c r="A6" s="522" t="s">
        <v>659</v>
      </c>
      <c r="B6" s="522" t="s">
        <v>574</v>
      </c>
      <c r="C6" s="522" t="s">
        <v>575</v>
      </c>
      <c r="D6" s="522" t="s">
        <v>576</v>
      </c>
      <c r="E6" s="522" t="s">
        <v>577</v>
      </c>
      <c r="F6" s="522" t="s">
        <v>660</v>
      </c>
      <c r="G6" s="522" t="s">
        <v>661</v>
      </c>
      <c r="H6" s="536">
        <f>17/17</f>
        <v>1</v>
      </c>
      <c r="I6">
        <v>0</v>
      </c>
    </row>
    <row r="7" spans="1:9" ht="15.75" thickBot="1">
      <c r="A7" s="523"/>
      <c r="B7" s="523"/>
      <c r="C7" s="523"/>
      <c r="D7" s="523"/>
      <c r="E7" s="523"/>
      <c r="F7" s="523"/>
      <c r="G7" s="523"/>
      <c r="H7" s="537"/>
      <c r="I7">
        <v>90</v>
      </c>
    </row>
    <row r="8" spans="1:9" ht="35.25" customHeight="1">
      <c r="A8" s="522" t="s">
        <v>662</v>
      </c>
      <c r="B8" s="522" t="s">
        <v>663</v>
      </c>
      <c r="C8" s="522" t="s">
        <v>578</v>
      </c>
      <c r="D8" s="522" t="s">
        <v>576</v>
      </c>
      <c r="E8" s="522" t="s">
        <v>577</v>
      </c>
      <c r="F8" s="522" t="s">
        <v>664</v>
      </c>
      <c r="G8" s="522" t="s">
        <v>665</v>
      </c>
      <c r="H8" s="538">
        <v>0</v>
      </c>
      <c r="I8">
        <v>0</v>
      </c>
    </row>
    <row r="9" spans="1:9" ht="148.5" customHeight="1" thickBot="1">
      <c r="A9" s="523"/>
      <c r="B9" s="523"/>
      <c r="C9" s="523"/>
      <c r="D9" s="523"/>
      <c r="E9" s="523"/>
      <c r="F9" s="523"/>
      <c r="G9" s="523"/>
      <c r="H9" s="539"/>
      <c r="I9">
        <v>0</v>
      </c>
    </row>
    <row r="10" spans="1:9" ht="128.25" thickBot="1">
      <c r="A10" s="123" t="s">
        <v>666</v>
      </c>
      <c r="B10" s="124" t="s">
        <v>579</v>
      </c>
      <c r="C10" s="124" t="s">
        <v>580</v>
      </c>
      <c r="D10" s="124" t="s">
        <v>581</v>
      </c>
      <c r="E10" s="124" t="s">
        <v>707</v>
      </c>
      <c r="F10" s="124" t="s">
        <v>708</v>
      </c>
      <c r="G10" s="124" t="s">
        <v>709</v>
      </c>
      <c r="H10" s="302">
        <v>90</v>
      </c>
      <c r="I10">
        <v>50</v>
      </c>
    </row>
    <row r="11" spans="1:9" ht="35.25" customHeight="1">
      <c r="A11" s="522" t="s">
        <v>667</v>
      </c>
      <c r="B11" s="522" t="s">
        <v>582</v>
      </c>
      <c r="C11" s="522" t="s">
        <v>583</v>
      </c>
      <c r="D11" s="522" t="s">
        <v>668</v>
      </c>
      <c r="E11" s="522" t="s">
        <v>573</v>
      </c>
      <c r="F11" s="522" t="s">
        <v>669</v>
      </c>
      <c r="G11" s="522" t="s">
        <v>670</v>
      </c>
      <c r="H11" s="524" t="s">
        <v>694</v>
      </c>
      <c r="I11">
        <v>100</v>
      </c>
    </row>
    <row r="12" spans="1:9" ht="146.25" customHeight="1" thickBot="1">
      <c r="A12" s="523"/>
      <c r="B12" s="523"/>
      <c r="C12" s="523"/>
      <c r="D12" s="523"/>
      <c r="E12" s="523"/>
      <c r="F12" s="523"/>
      <c r="G12" s="523"/>
      <c r="H12" s="526"/>
      <c r="I12">
        <v>50</v>
      </c>
    </row>
    <row r="13" spans="1:9" ht="39" thickBot="1">
      <c r="A13" s="123" t="s">
        <v>671</v>
      </c>
      <c r="B13" s="124" t="s">
        <v>672</v>
      </c>
      <c r="C13" s="124" t="s">
        <v>673</v>
      </c>
      <c r="D13" s="124" t="s">
        <v>674</v>
      </c>
      <c r="E13" s="124" t="s">
        <v>586</v>
      </c>
      <c r="F13" s="124" t="s">
        <v>669</v>
      </c>
      <c r="G13" s="124" t="s">
        <v>670</v>
      </c>
      <c r="H13" s="302" t="s">
        <v>695</v>
      </c>
      <c r="I13">
        <f>SUM(I4:I12)</f>
        <v>490</v>
      </c>
    </row>
    <row r="14" spans="1:9" ht="96.75" customHeight="1">
      <c r="A14" s="522" t="s">
        <v>675</v>
      </c>
      <c r="B14" s="531" t="s">
        <v>676</v>
      </c>
      <c r="C14" s="522" t="s">
        <v>677</v>
      </c>
      <c r="D14" s="522" t="s">
        <v>678</v>
      </c>
      <c r="E14" s="522" t="s">
        <v>586</v>
      </c>
      <c r="F14" s="522" t="s">
        <v>679</v>
      </c>
      <c r="G14" s="522" t="s">
        <v>680</v>
      </c>
      <c r="H14" s="524" t="s">
        <v>696</v>
      </c>
      <c r="I14">
        <f>+I13/10</f>
        <v>49</v>
      </c>
    </row>
    <row r="15" spans="1:9">
      <c r="A15" s="527"/>
      <c r="B15" s="532"/>
      <c r="C15" s="527"/>
      <c r="D15" s="527"/>
      <c r="E15" s="527"/>
      <c r="F15" s="527"/>
      <c r="G15" s="527"/>
      <c r="H15" s="525"/>
      <c r="I15">
        <v>50</v>
      </c>
    </row>
    <row r="16" spans="1:9" ht="15.75" thickBot="1">
      <c r="A16" s="523"/>
      <c r="B16" s="533"/>
      <c r="C16" s="523"/>
      <c r="D16" s="523"/>
      <c r="E16" s="523"/>
      <c r="F16" s="523"/>
      <c r="G16" s="523"/>
      <c r="H16" s="526"/>
      <c r="I16">
        <f>+I15+I14</f>
        <v>99</v>
      </c>
    </row>
    <row r="17" spans="1:8" ht="83.25" customHeight="1" thickBot="1">
      <c r="A17" s="528" t="s">
        <v>681</v>
      </c>
      <c r="B17" s="124" t="s">
        <v>584</v>
      </c>
      <c r="C17" s="124" t="s">
        <v>585</v>
      </c>
      <c r="D17" s="124" t="s">
        <v>572</v>
      </c>
      <c r="E17" s="124" t="s">
        <v>595</v>
      </c>
      <c r="F17" s="522" t="s">
        <v>682</v>
      </c>
      <c r="G17" s="522" t="s">
        <v>683</v>
      </c>
      <c r="H17" s="524">
        <v>0</v>
      </c>
    </row>
    <row r="18" spans="1:8" ht="39" thickBot="1">
      <c r="A18" s="529"/>
      <c r="B18" s="124" t="s">
        <v>587</v>
      </c>
      <c r="C18" s="124" t="s">
        <v>588</v>
      </c>
      <c r="D18" s="124" t="s">
        <v>572</v>
      </c>
      <c r="E18" s="124" t="s">
        <v>595</v>
      </c>
      <c r="F18" s="527"/>
      <c r="G18" s="527"/>
      <c r="H18" s="525"/>
    </row>
    <row r="19" spans="1:8" ht="35.25" customHeight="1">
      <c r="A19" s="529"/>
      <c r="B19" s="522" t="s">
        <v>591</v>
      </c>
      <c r="C19" s="522" t="s">
        <v>592</v>
      </c>
      <c r="D19" s="522" t="s">
        <v>572</v>
      </c>
      <c r="E19" s="522" t="s">
        <v>595</v>
      </c>
      <c r="F19" s="527"/>
      <c r="G19" s="527"/>
      <c r="H19" s="525"/>
    </row>
    <row r="20" spans="1:8" ht="15.75" thickBot="1">
      <c r="A20" s="530"/>
      <c r="B20" s="523"/>
      <c r="C20" s="523"/>
      <c r="D20" s="523"/>
      <c r="E20" s="523"/>
      <c r="F20" s="523"/>
      <c r="G20" s="523"/>
      <c r="H20" s="526"/>
    </row>
    <row r="21" spans="1:8" ht="51.75" thickBot="1">
      <c r="A21" s="406" t="s">
        <v>684</v>
      </c>
      <c r="B21" s="407" t="s">
        <v>19</v>
      </c>
      <c r="C21" s="407" t="s">
        <v>589</v>
      </c>
      <c r="D21" s="407" t="s">
        <v>590</v>
      </c>
      <c r="E21" s="407" t="s">
        <v>595</v>
      </c>
      <c r="F21" s="407" t="s">
        <v>685</v>
      </c>
      <c r="G21" s="407" t="s">
        <v>686</v>
      </c>
      <c r="H21" s="408">
        <v>0</v>
      </c>
    </row>
    <row r="22" spans="1:8" ht="77.25" thickBot="1">
      <c r="A22" s="123" t="s">
        <v>687</v>
      </c>
      <c r="B22" s="124" t="s">
        <v>593</v>
      </c>
      <c r="C22" s="124" t="s">
        <v>594</v>
      </c>
      <c r="D22" s="124" t="s">
        <v>572</v>
      </c>
      <c r="E22" s="124" t="s">
        <v>586</v>
      </c>
      <c r="F22" s="124" t="s">
        <v>688</v>
      </c>
      <c r="G22" s="124" t="s">
        <v>689</v>
      </c>
      <c r="H22" s="302">
        <v>50</v>
      </c>
    </row>
  </sheetData>
  <mergeCells count="48">
    <mergeCell ref="B14:B16"/>
    <mergeCell ref="H4:H5"/>
    <mergeCell ref="H6:H7"/>
    <mergeCell ref="H8:H9"/>
    <mergeCell ref="H11:H12"/>
    <mergeCell ref="H14:H16"/>
    <mergeCell ref="C14:C16"/>
    <mergeCell ref="D14:D16"/>
    <mergeCell ref="E14:E16"/>
    <mergeCell ref="F14:F16"/>
    <mergeCell ref="G4:G5"/>
    <mergeCell ref="F6:F7"/>
    <mergeCell ref="G6:G7"/>
    <mergeCell ref="F4:F5"/>
    <mergeCell ref="G8:G9"/>
    <mergeCell ref="A17:A20"/>
    <mergeCell ref="F17:F20"/>
    <mergeCell ref="G17:G20"/>
    <mergeCell ref="B19:B20"/>
    <mergeCell ref="C19:C20"/>
    <mergeCell ref="D19:D20"/>
    <mergeCell ref="E19:E20"/>
    <mergeCell ref="H17:H20"/>
    <mergeCell ref="G14:G16"/>
    <mergeCell ref="F11:F12"/>
    <mergeCell ref="G11:G12"/>
    <mergeCell ref="A8:A9"/>
    <mergeCell ref="B8:B9"/>
    <mergeCell ref="C8:C9"/>
    <mergeCell ref="D8:D9"/>
    <mergeCell ref="E8:E9"/>
    <mergeCell ref="F8:F9"/>
    <mergeCell ref="A11:A12"/>
    <mergeCell ref="B11:B12"/>
    <mergeCell ref="C11:C12"/>
    <mergeCell ref="D11:D12"/>
    <mergeCell ref="E11:E12"/>
    <mergeCell ref="A14:A16"/>
    <mergeCell ref="A6:A7"/>
    <mergeCell ref="B6:B7"/>
    <mergeCell ref="C6:C7"/>
    <mergeCell ref="D6:D7"/>
    <mergeCell ref="E6:E7"/>
    <mergeCell ref="A4:A5"/>
    <mergeCell ref="B4:B5"/>
    <mergeCell ref="C4:C5"/>
    <mergeCell ref="D4:D5"/>
    <mergeCell ref="E4:E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G14"/>
  <sheetViews>
    <sheetView topLeftCell="A8" workbookViewId="0">
      <selection activeCell="C11" sqref="C11"/>
    </sheetView>
  </sheetViews>
  <sheetFormatPr baseColWidth="10" defaultColWidth="11.42578125" defaultRowHeight="12.75"/>
  <cols>
    <col min="1" max="1" width="25.7109375" style="71" customWidth="1"/>
    <col min="2" max="3" width="28.140625" style="71" customWidth="1"/>
    <col min="4" max="4" width="20" style="71" customWidth="1"/>
    <col min="5" max="5" width="15.7109375" style="72" customWidth="1"/>
    <col min="6" max="6" width="20.140625" style="72" customWidth="1"/>
    <col min="7" max="7" width="20.5703125" style="71" customWidth="1"/>
    <col min="8" max="16384" width="11.42578125" style="71"/>
  </cols>
  <sheetData>
    <row r="1" spans="1:7">
      <c r="A1" s="540" t="s">
        <v>455</v>
      </c>
      <c r="B1" s="540"/>
      <c r="C1" s="540"/>
      <c r="D1" s="540"/>
      <c r="E1" s="540"/>
      <c r="F1" s="540"/>
    </row>
    <row r="2" spans="1:7">
      <c r="A2" s="540" t="s">
        <v>338</v>
      </c>
      <c r="B2" s="540"/>
      <c r="C2" s="540"/>
      <c r="D2" s="540"/>
      <c r="E2" s="540"/>
      <c r="F2" s="540"/>
    </row>
    <row r="4" spans="1:7">
      <c r="A4" s="545" t="s">
        <v>456</v>
      </c>
      <c r="B4" s="545"/>
      <c r="C4" s="545"/>
      <c r="D4" s="545"/>
      <c r="E4" s="545"/>
      <c r="F4" s="545"/>
    </row>
    <row r="5" spans="1:7" ht="13.5" thickBot="1"/>
    <row r="6" spans="1:7" s="73" customFormat="1" ht="13.5" thickBot="1">
      <c r="A6" s="314" t="s">
        <v>457</v>
      </c>
      <c r="B6" s="315" t="s">
        <v>247</v>
      </c>
      <c r="C6" s="315" t="s">
        <v>458</v>
      </c>
      <c r="D6" s="315" t="s">
        <v>248</v>
      </c>
      <c r="E6" s="315" t="s">
        <v>459</v>
      </c>
      <c r="F6" s="316" t="s">
        <v>460</v>
      </c>
      <c r="G6" s="317" t="s">
        <v>618</v>
      </c>
    </row>
    <row r="7" spans="1:7" ht="51">
      <c r="A7" s="303" t="s">
        <v>461</v>
      </c>
      <c r="B7" s="310" t="s">
        <v>462</v>
      </c>
      <c r="C7" s="310" t="s">
        <v>463</v>
      </c>
      <c r="D7" s="310" t="s">
        <v>464</v>
      </c>
      <c r="E7" s="311">
        <v>43617</v>
      </c>
      <c r="F7" s="312">
        <v>43830</v>
      </c>
      <c r="G7" s="313"/>
    </row>
    <row r="8" spans="1:7" ht="76.5">
      <c r="A8" s="76" t="s">
        <v>465</v>
      </c>
      <c r="B8" s="74" t="s">
        <v>466</v>
      </c>
      <c r="C8" s="74" t="s">
        <v>467</v>
      </c>
      <c r="D8" s="74" t="s">
        <v>18</v>
      </c>
      <c r="E8" s="75">
        <v>43466</v>
      </c>
      <c r="F8" s="307">
        <v>43830</v>
      </c>
      <c r="G8" s="308"/>
    </row>
    <row r="9" spans="1:7" ht="50.25" customHeight="1">
      <c r="A9" s="541" t="s">
        <v>468</v>
      </c>
      <c r="B9" s="74" t="s">
        <v>469</v>
      </c>
      <c r="C9" s="74" t="s">
        <v>470</v>
      </c>
      <c r="D9" s="74" t="s">
        <v>18</v>
      </c>
      <c r="E9" s="75">
        <v>43709</v>
      </c>
      <c r="F9" s="307">
        <v>43814</v>
      </c>
      <c r="G9" s="308"/>
    </row>
    <row r="10" spans="1:7" ht="49.5" customHeight="1">
      <c r="A10" s="544"/>
      <c r="B10" s="74" t="s">
        <v>471</v>
      </c>
      <c r="C10" s="74" t="s">
        <v>472</v>
      </c>
      <c r="D10" s="74" t="s">
        <v>18</v>
      </c>
      <c r="E10" s="75">
        <v>43739</v>
      </c>
      <c r="F10" s="307">
        <v>43769</v>
      </c>
      <c r="G10" s="308"/>
    </row>
    <row r="11" spans="1:7" ht="63.75">
      <c r="A11" s="77" t="s">
        <v>473</v>
      </c>
      <c r="B11" s="74" t="s">
        <v>474</v>
      </c>
      <c r="C11" s="74" t="s">
        <v>475</v>
      </c>
      <c r="D11" s="74" t="s">
        <v>18</v>
      </c>
      <c r="E11" s="75">
        <v>43709</v>
      </c>
      <c r="F11" s="307">
        <v>43830</v>
      </c>
      <c r="G11" s="308"/>
    </row>
    <row r="12" spans="1:7" ht="51">
      <c r="A12" s="541" t="s">
        <v>476</v>
      </c>
      <c r="B12" s="74" t="s">
        <v>477</v>
      </c>
      <c r="C12" s="74" t="s">
        <v>478</v>
      </c>
      <c r="D12" s="74" t="s">
        <v>18</v>
      </c>
      <c r="E12" s="75">
        <v>43831</v>
      </c>
      <c r="F12" s="307">
        <v>43861</v>
      </c>
      <c r="G12" s="308"/>
    </row>
    <row r="13" spans="1:7" ht="38.25">
      <c r="A13" s="542"/>
      <c r="B13" s="74" t="s">
        <v>479</v>
      </c>
      <c r="C13" s="74" t="s">
        <v>480</v>
      </c>
      <c r="D13" s="74" t="s">
        <v>18</v>
      </c>
      <c r="E13" s="75">
        <v>43831</v>
      </c>
      <c r="F13" s="307">
        <v>43876</v>
      </c>
      <c r="G13" s="308"/>
    </row>
    <row r="14" spans="1:7" ht="39" thickBot="1">
      <c r="A14" s="543"/>
      <c r="B14" s="78" t="s">
        <v>481</v>
      </c>
      <c r="C14" s="78" t="s">
        <v>482</v>
      </c>
      <c r="D14" s="78" t="s">
        <v>18</v>
      </c>
      <c r="E14" s="75">
        <v>43831</v>
      </c>
      <c r="F14" s="307">
        <v>43876</v>
      </c>
      <c r="G14" s="309"/>
    </row>
  </sheetData>
  <mergeCells count="5">
    <mergeCell ref="A1:F1"/>
    <mergeCell ref="A2:F2"/>
    <mergeCell ref="A12:A14"/>
    <mergeCell ref="A9:A10"/>
    <mergeCell ref="A4:F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E17"/>
  <sheetViews>
    <sheetView showGridLines="0" zoomScale="75" zoomScaleNormal="75" workbookViewId="0">
      <selection activeCell="D5" sqref="D5"/>
    </sheetView>
  </sheetViews>
  <sheetFormatPr baseColWidth="10" defaultColWidth="11.42578125" defaultRowHeight="15"/>
  <cols>
    <col min="1" max="1" width="7" customWidth="1"/>
    <col min="2" max="2" width="18.7109375" customWidth="1"/>
    <col min="3" max="3" width="73.85546875" customWidth="1"/>
    <col min="4" max="4" width="34.5703125" customWidth="1"/>
    <col min="5" max="5" width="40.28515625" customWidth="1"/>
  </cols>
  <sheetData>
    <row r="1" spans="1:5" s="79" customFormat="1" ht="116.25" customHeight="1">
      <c r="A1" s="546" t="s">
        <v>247</v>
      </c>
      <c r="B1" s="546"/>
      <c r="C1" s="80" t="s">
        <v>483</v>
      </c>
      <c r="D1" s="80" t="s">
        <v>484</v>
      </c>
      <c r="E1" s="80" t="s">
        <v>519</v>
      </c>
    </row>
    <row r="2" spans="1:5" s="79" customFormat="1" ht="64.5" customHeight="1">
      <c r="A2" s="81">
        <v>1</v>
      </c>
      <c r="B2" s="82" t="s">
        <v>485</v>
      </c>
      <c r="C2" s="83" t="s">
        <v>486</v>
      </c>
      <c r="D2" s="84">
        <v>4</v>
      </c>
      <c r="E2" s="84" t="s">
        <v>520</v>
      </c>
    </row>
    <row r="3" spans="1:5" s="79" customFormat="1" ht="25.5">
      <c r="A3" s="81">
        <v>2</v>
      </c>
      <c r="B3" s="85" t="s">
        <v>487</v>
      </c>
      <c r="C3" s="86" t="s">
        <v>488</v>
      </c>
      <c r="D3" s="87">
        <v>6</v>
      </c>
      <c r="E3" s="84" t="s">
        <v>521</v>
      </c>
    </row>
    <row r="4" spans="1:5" s="79" customFormat="1" ht="51">
      <c r="A4" s="81">
        <v>3</v>
      </c>
      <c r="B4" s="88" t="s">
        <v>489</v>
      </c>
      <c r="C4" s="89" t="s">
        <v>490</v>
      </c>
      <c r="D4" s="87" t="s">
        <v>491</v>
      </c>
      <c r="E4" s="87" t="s">
        <v>522</v>
      </c>
    </row>
    <row r="5" spans="1:5" s="79" customFormat="1" ht="38.25">
      <c r="A5" s="81">
        <v>4</v>
      </c>
      <c r="B5" s="90" t="s">
        <v>492</v>
      </c>
      <c r="C5" s="89" t="s">
        <v>493</v>
      </c>
      <c r="D5" s="87">
        <v>18</v>
      </c>
      <c r="E5" s="87" t="s">
        <v>523</v>
      </c>
    </row>
    <row r="6" spans="1:5" s="79" customFormat="1" ht="76.5">
      <c r="A6" s="91">
        <v>5</v>
      </c>
      <c r="B6" s="92" t="s">
        <v>494</v>
      </c>
      <c r="C6" s="93" t="s">
        <v>495</v>
      </c>
      <c r="D6" s="94" t="s">
        <v>496</v>
      </c>
      <c r="E6" s="94" t="s">
        <v>524</v>
      </c>
    </row>
    <row r="7" spans="1:5" s="79" customFormat="1" ht="25.5">
      <c r="A7" s="91">
        <v>6</v>
      </c>
      <c r="B7" s="92" t="s">
        <v>497</v>
      </c>
      <c r="C7" s="93" t="s">
        <v>498</v>
      </c>
      <c r="D7" s="94" t="s">
        <v>499</v>
      </c>
      <c r="E7" s="94" t="s">
        <v>521</v>
      </c>
    </row>
    <row r="8" spans="1:5" s="79" customFormat="1" ht="25.5">
      <c r="A8" s="91">
        <v>7</v>
      </c>
      <c r="B8" s="92" t="s">
        <v>500</v>
      </c>
      <c r="C8" s="93" t="s">
        <v>501</v>
      </c>
      <c r="D8" s="94">
        <v>43</v>
      </c>
      <c r="E8" s="94" t="s">
        <v>525</v>
      </c>
    </row>
    <row r="9" spans="1:5" s="79" customFormat="1" ht="38.25">
      <c r="A9" s="95">
        <v>8</v>
      </c>
      <c r="B9" s="96" t="s">
        <v>502</v>
      </c>
      <c r="C9" s="86" t="s">
        <v>503</v>
      </c>
      <c r="D9" s="97">
        <v>23</v>
      </c>
      <c r="E9" s="97" t="s">
        <v>521</v>
      </c>
    </row>
    <row r="10" spans="1:5" s="79" customFormat="1" ht="53.25" customHeight="1">
      <c r="A10" s="81">
        <v>9</v>
      </c>
      <c r="B10" s="98" t="s">
        <v>504</v>
      </c>
      <c r="C10" s="89" t="s">
        <v>505</v>
      </c>
      <c r="D10" s="87" t="s">
        <v>506</v>
      </c>
      <c r="E10" s="87" t="s">
        <v>521</v>
      </c>
    </row>
    <row r="11" spans="1:5" s="79" customFormat="1" ht="38.25">
      <c r="A11" s="81">
        <v>10</v>
      </c>
      <c r="B11" s="90" t="s">
        <v>507</v>
      </c>
      <c r="C11" s="89" t="s">
        <v>508</v>
      </c>
      <c r="D11" s="87" t="s">
        <v>509</v>
      </c>
      <c r="E11" s="87" t="s">
        <v>520</v>
      </c>
    </row>
    <row r="12" spans="1:5" s="79" customFormat="1" ht="41.25" customHeight="1">
      <c r="A12" s="81">
        <v>11</v>
      </c>
      <c r="B12" s="90" t="s">
        <v>510</v>
      </c>
      <c r="C12" s="99" t="s">
        <v>511</v>
      </c>
      <c r="D12" s="87">
        <v>43</v>
      </c>
      <c r="E12" s="87" t="s">
        <v>526</v>
      </c>
    </row>
    <row r="13" spans="1:5" s="79" customFormat="1" ht="83.25" customHeight="1">
      <c r="A13" s="81">
        <v>12</v>
      </c>
      <c r="B13" s="90" t="s">
        <v>512</v>
      </c>
      <c r="C13" s="89" t="s">
        <v>513</v>
      </c>
      <c r="D13" s="87" t="s">
        <v>514</v>
      </c>
      <c r="E13" s="87" t="s">
        <v>523</v>
      </c>
    </row>
    <row r="14" spans="1:5" s="79" customFormat="1" ht="76.5" customHeight="1">
      <c r="A14" s="81">
        <v>13</v>
      </c>
      <c r="B14" s="90" t="s">
        <v>515</v>
      </c>
      <c r="C14" s="89" t="s">
        <v>516</v>
      </c>
      <c r="D14" s="87" t="s">
        <v>514</v>
      </c>
      <c r="E14" s="87" t="s">
        <v>523</v>
      </c>
    </row>
    <row r="15" spans="1:5" s="79" customFormat="1">
      <c r="A15" s="81">
        <v>14</v>
      </c>
      <c r="B15" s="90" t="s">
        <v>517</v>
      </c>
      <c r="C15" s="89" t="s">
        <v>518</v>
      </c>
      <c r="D15" s="87">
        <v>86</v>
      </c>
      <c r="E15" s="87" t="s">
        <v>521</v>
      </c>
    </row>
    <row r="16" spans="1:5" ht="79.5" customHeight="1">
      <c r="A16" s="81">
        <v>15</v>
      </c>
      <c r="B16" s="90" t="s">
        <v>527</v>
      </c>
      <c r="C16" s="89" t="s">
        <v>528</v>
      </c>
      <c r="D16" s="87">
        <v>43</v>
      </c>
      <c r="E16" s="87" t="s">
        <v>529</v>
      </c>
    </row>
    <row r="17" spans="1:5" ht="25.5">
      <c r="A17" s="81">
        <v>16</v>
      </c>
      <c r="B17" s="90" t="s">
        <v>530</v>
      </c>
      <c r="C17" s="89"/>
      <c r="D17" s="87">
        <v>43</v>
      </c>
      <c r="E17" s="100" t="s">
        <v>524</v>
      </c>
    </row>
  </sheetData>
  <mergeCells count="1">
    <mergeCell ref="A1:B1"/>
  </mergeCells>
  <printOptions horizontalCentered="1"/>
  <pageMargins left="0.78740157480314965" right="0.9055118110236221" top="0.98425196850393704" bottom="0.39370078740157483" header="0" footer="0"/>
  <pageSetup scale="50" orientation="landscape" horizontalDpi="300" verticalDpi="300" r:id="rId1"/>
  <headerFooter>
    <oddFooter>&amp;C&amp;G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Objetivos</vt:lpstr>
      <vt:lpstr>Tablas</vt:lpstr>
      <vt:lpstr>PAAC 2019</vt:lpstr>
      <vt:lpstr>PLAN DE ACCIÓN</vt:lpstr>
      <vt:lpstr>PIGA</vt:lpstr>
      <vt:lpstr>P. SGSST</vt:lpstr>
      <vt:lpstr>P. CAPACITACIÓN</vt:lpstr>
      <vt:lpstr>P. INTEGRIDAD</vt:lpstr>
      <vt:lpstr>P.BIENESTAR</vt:lpstr>
      <vt:lpstr>P. INCENTIVOS Y CONT</vt:lpstr>
      <vt:lpstr>PETIC</vt:lpstr>
      <vt:lpstr>P. RIESGOS Y SEGUR INFO</vt:lpstr>
      <vt:lpstr>P. SEGUR Y PRIVACIDAD INFO</vt:lpstr>
      <vt:lpstr>Seguimiento  Corte Abril</vt:lpstr>
      <vt:lpstr>P.BIENESTAR!Área_de_impresión</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Alfonso Rubio Mora</dc:creator>
  <cp:lastModifiedBy>Loteria de Bogota</cp:lastModifiedBy>
  <dcterms:created xsi:type="dcterms:W3CDTF">2018-01-25T13:40:49Z</dcterms:created>
  <dcterms:modified xsi:type="dcterms:W3CDTF">2020-01-30T22:18:09Z</dcterms:modified>
</cp:coreProperties>
</file>